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13151291-2EA4-4754-BC06-FE1BCB38220C}" xr6:coauthVersionLast="47" xr6:coauthVersionMax="47" xr10:uidLastSave="{00000000-0000-0000-0000-000000000000}"/>
  <workbookProtection workbookAlgorithmName="SHA-512" workbookHashValue="A+cG2TDDdsdybio5GR2u4/rHHvW/qdqrsL6qXkBaoaatT2Ih+tqopemFmkSFVIKGk5MAR3tk6h75yS+8AFOIEw==" workbookSaltValue="W57Lr2FfRLJ4ysFYSdxUag==" workbookSpinCount="100000" lockStructure="1"/>
  <bookViews>
    <workbookView xWindow="3510" yWindow="2190" windowWidth="18870" windowHeight="1401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l="1"/>
  <c r="J194" i="1" l="1"/>
  <c r="E234" i="1"/>
  <c r="I220" i="1" l="1"/>
  <c r="I239" i="1"/>
  <c r="I214" i="1" l="1"/>
  <c r="I203"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A2" i="2" l="1"/>
  <c r="A1" i="2"/>
</calcChain>
</file>

<file path=xl/sharedStrings.xml><?xml version="1.0" encoding="utf-8"?>
<sst xmlns="http://schemas.openxmlformats.org/spreadsheetml/2006/main" count="255" uniqueCount="173">
  <si>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</si>
  <si>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</si>
  <si>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</si>
  <si>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</si>
  <si>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</si>
  <si>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</si>
  <si>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</si>
  <si>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</si>
  <si>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</si>
  <si>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</si>
  <si>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</si>
  <si>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</si>
  <si>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</si>
  <si>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</si>
  <si>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</si>
  <si>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</si>
  <si>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</si>
  <si>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</si>
  <si>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</si>
  <si>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</si>
  <si>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</si>
  <si>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</si>
  <si>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</si>
  <si>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</si>
  <si>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</si>
  <si>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</si>
  <si>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</si>
  <si>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</si>
  <si>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</si>
  <si>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</si>
  <si>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</si>
  <si>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</si>
  <si>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</si>
  <si>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</si>
  <si>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</si>
  <si>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</si>
  <si>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</si>
  <si>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</si>
  <si>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</si>
  <si>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</si>
  <si>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</si>
  <si>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</si>
  <si>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</si>
  <si>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</si>
  <si>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</si>
  <si>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</si>
  <si>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</si>
  <si>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</si>
  <si>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</si>
  <si>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</si>
  <si>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</si>
  <si>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</si>
  <si>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</si>
  <si>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</si>
  <si>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</si>
  <si>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</si>
  <si>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</si>
  <si>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</si>
  <si>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</si>
  <si>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</si>
  <si>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</si>
  <si>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</si>
  <si>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</si>
  <si>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</si>
  <si>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</si>
  <si>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</si>
  <si>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</si>
  <si>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</si>
  <si>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</si>
  <si>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</si>
  <si>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</si>
  <si>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</si>
  <si>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</si>
  <si>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</si>
  <si>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</si>
  <si>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</si>
  <si>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</si>
  <si>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</si>
  <si>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</si>
  <si>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</si>
  <si>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</si>
  <si>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</si>
  <si>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</si>
  <si>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</si>
  <si>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</si>
  <si>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</si>
  <si>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</si>
  <si>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</si>
  <si>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</si>
  <si>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</si>
  <si>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</si>
  <si>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</si>
  <si>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</si>
  <si>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</si>
  <si>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</si>
  <si>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</si>
  <si>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</si>
  <si>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</si>
  <si>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</si>
  <si>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</si>
  <si>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</si>
  <si>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</si>
  <si>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</si>
  <si>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</si>
  <si>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</si>
  <si>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</si>
  <si>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</si>
  <si>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</si>
  <si>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</si>
  <si>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</si>
  <si>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</si>
  <si>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</si>
  <si>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</si>
  <si>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</si>
  <si>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</si>
  <si>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</si>
  <si>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</si>
  <si>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</si>
  <si>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</si>
  <si>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</si>
  <si>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</si>
  <si>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</si>
  <si>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</si>
  <si>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</si>
  <si>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</si>
  <si>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</si>
  <si>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</si>
  <si>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</si>
  <si>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</si>
  <si>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</si>
  <si>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</si>
  <si>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</si>
  <si>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</si>
  <si>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</si>
  <si>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</si>
  <si>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</si>
  <si>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</si>
  <si>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</si>
  <si>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</si>
  <si>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</si>
  <si>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</si>
  <si>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</si>
  <si>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</si>
  <si>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</si>
  <si>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</si>
  <si>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</si>
  <si>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</si>
  <si>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</si>
  <si>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</si>
  <si>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</si>
  <si>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</si>
  <si>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</si>
  <si>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</si>
  <si>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</si>
  <si>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</si>
  <si>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</si>
  <si>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</si>
  <si>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</si>
  <si>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</si>
  <si>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</si>
  <si>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</si>
  <si>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</si>
  <si>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</si>
  <si>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</si>
  <si>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</si>
  <si>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</si>
  <si>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</si>
  <si>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</si>
  <si>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BID-ENTRY共通様式 一般競争(指名競争)参加資格審査申請書【物品製造・役務の提供等】</t>
    <rPh sb="9" eb="13">
      <t>キョウツウヨウシキ</t>
    </rPh>
    <rPh sb="14" eb="16">
      <t>イッパン</t>
    </rPh>
    <rPh sb="16" eb="18">
      <t>キョウソウ</t>
    </rPh>
    <rPh sb="19" eb="21">
      <t>シメイ</t>
    </rPh>
    <rPh sb="21" eb="23">
      <t>キョウソウ</t>
    </rPh>
    <rPh sb="34" eb="36">
      <t>ブッピン</t>
    </rPh>
    <rPh sb="36" eb="38">
      <t>セイゾウ</t>
    </rPh>
    <rPh sb="39" eb="41">
      <t>エキム</t>
    </rPh>
    <rPh sb="42" eb="44">
      <t>テイキョウ</t>
    </rPh>
    <rPh sb="44" eb="45">
      <t>トウ</t>
    </rPh>
    <phoneticPr fontId="5"/>
  </si>
  <si>
    <t>事業協同組合、企業組合、協業組合等で官公需適格組合証明を受けている場合は番号を入力してください。</t>
    <phoneticPr fontId="5"/>
  </si>
  <si>
    <t>Ver.7.0.1</t>
    <phoneticPr fontId="5"/>
  </si>
  <si>
    <t>7.0.1</t>
  </si>
  <si>
    <t>前２ヶ年間の平均実績高
(千円)</t>
    <rPh sb="0" eb="1">
      <t>ゼン</t>
    </rPh>
    <rPh sb="3" eb="4">
      <t>ネン</t>
    </rPh>
    <rPh sb="4" eb="5">
      <t>カン</t>
    </rPh>
    <rPh sb="6" eb="8">
      <t>ヘイキン</t>
    </rPh>
    <rPh sb="8" eb="10">
      <t>ジッセキ</t>
    </rPh>
    <rPh sb="10" eb="11">
      <t>タカ</t>
    </rPh>
    <rPh sb="13" eb="15">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</si>
</sst>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50"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38"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0" fontId="19" fillId="2" borderId="42"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52" xfId="1"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51"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8"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6"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7"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8"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38" fontId="19" fillId="2" borderId="52"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13" xfId="0" applyFont="1" applyBorder="1" applyAlignment="1" applyProtection="1">
      <alignment vertical="center" wrapText="1"/>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0" fontId="4" fillId="0" borderId="34" xfId="0" applyFont="1" applyBorder="1" applyAlignment="1" applyProtection="1">
      <alignment horizontal="center" vertical="top" textRotation="255" wrapText="1"/>
    </xf>
    <xf numFmtId="0" fontId="4" fillId="0" borderId="42" xfId="2" applyFont="1" applyBorder="1" applyProtection="1">
      <alignmen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183" fontId="4" fillId="0" borderId="0" xfId="2" applyNumberFormat="1" applyFont="1" applyProtection="1">
      <alignment vertical="center"/>
    </xf>
    <xf numFmtId="0" fontId="4" fillId="0" borderId="35" xfId="0" applyFont="1" applyBorder="1" applyAlignment="1" applyProtection="1">
      <alignment horizontal="center" vertical="top" textRotation="255" wrapText="1"/>
    </xf>
    <xf numFmtId="0" fontId="4" fillId="0" borderId="31" xfId="2" applyFont="1" applyBorder="1" applyProtection="1">
      <alignmen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0" borderId="33" xfId="0" applyFont="1" applyBorder="1" applyAlignment="1" applyProtection="1">
      <alignment horizontal="center" vertical="top" textRotation="255" wrapText="1"/>
    </xf>
    <xf numFmtId="0" fontId="4" fillId="0" borderId="10" xfId="2" applyFont="1" applyBorder="1" applyProtection="1">
      <alignment vertical="center"/>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5" xfId="2" applyFont="1" applyBorder="1" applyProtection="1">
      <alignment vertical="center"/>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center" textRotation="255" wrapText="1"/>
    </xf>
    <xf numFmtId="0" fontId="4" fillId="0" borderId="44" xfId="2" applyFont="1" applyBorder="1" applyProtection="1">
      <alignment vertical="center"/>
    </xf>
    <xf numFmtId="0" fontId="4" fillId="0" borderId="33" xfId="2" applyFont="1" applyBorder="1" applyAlignment="1" applyProtection="1">
      <alignment horizontal="center" vertical="center" textRotation="255" wrapText="1"/>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40" xfId="2" applyFont="1" applyBorder="1" applyProtection="1">
      <alignment vertical="center"/>
    </xf>
    <xf numFmtId="0" fontId="4" fillId="0" borderId="46" xfId="2" applyFont="1" applyBorder="1" applyProtection="1">
      <alignment vertical="center"/>
    </xf>
    <xf numFmtId="0" fontId="4" fillId="0" borderId="33" xfId="2" applyFont="1" applyBorder="1" applyAlignment="1" applyProtection="1">
      <alignment horizontal="center" vertical="top" textRotation="255"/>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7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x14ac:dyDescent="0.15"/>
  <cols>
    <col min="1" max="1" width="9" style="326" hidden="1" customWidth="1"/>
    <col min="2" max="3" width="1.625" style="88" customWidth="1"/>
    <col min="4" max="5" width="5.625" style="88" customWidth="1"/>
    <col min="6" max="7" width="6.375" style="88" customWidth="1"/>
    <col min="8" max="8" width="5.625" style="88" customWidth="1"/>
    <col min="9" max="9" width="1.625" style="88" customWidth="1"/>
    <col min="10" max="10" width="7.625" style="88" customWidth="1"/>
    <col min="11" max="14" width="5.625" style="88" customWidth="1"/>
    <col min="15" max="15" width="7.625" style="88" customWidth="1"/>
    <col min="16" max="16" width="8.625" style="88" customWidth="1"/>
    <col min="17" max="19" width="7.625" style="88" customWidth="1"/>
    <col min="20" max="20" width="17.625" style="88" customWidth="1"/>
    <col min="21" max="22" width="7.625" style="88" customWidth="1"/>
    <col min="23" max="25" width="6.625" style="88" customWidth="1"/>
    <col min="26" max="26" width="2.625" style="88" customWidth="1"/>
    <col min="27" max="27" width="3.625" style="88" customWidth="1"/>
    <col min="28" max="16384" width="9" style="88"/>
  </cols>
  <sheetData>
    <row r="1" spans="1:27" ht="30" customHeight="1" x14ac:dyDescent="0.15">
      <c r="A1" s="357" t="s">
        <v>154</v>
      </c>
      <c r="B1" s="86"/>
      <c r="C1" s="87" t="s">
        <v>168</v>
      </c>
      <c r="D1" s="87"/>
      <c r="U1" s="89"/>
      <c r="V1" s="89"/>
      <c r="W1" s="356" t="s">
        <v>170</v>
      </c>
      <c r="X1" s="90"/>
      <c r="Y1" s="90"/>
      <c r="Z1" s="90"/>
      <c r="AA1" s="91"/>
    </row>
    <row r="2" spans="1:27" ht="15" hidden="1" customHeight="1" x14ac:dyDescent="0.15">
      <c r="A2" s="357" t="s">
        <v>15</v>
      </c>
      <c r="B2" s="86"/>
      <c r="C2" s="92"/>
      <c r="D2" s="92"/>
      <c r="E2" s="92"/>
      <c r="F2" s="92"/>
      <c r="G2" s="92"/>
      <c r="H2" s="92"/>
      <c r="AA2" s="91"/>
    </row>
    <row r="3" spans="1:27" ht="30" customHeight="1" x14ac:dyDescent="0.15">
      <c r="A3" s="358" t="s">
        <v>171</v>
      </c>
      <c r="B3" s="93"/>
      <c r="C3" s="88" t="s">
        <v>147</v>
      </c>
      <c r="AA3" s="91"/>
    </row>
    <row r="4" spans="1:27" ht="5.25" customHeight="1" x14ac:dyDescent="0.15">
      <c r="A4" s="93"/>
      <c r="B4" s="93"/>
      <c r="C4" s="94"/>
      <c r="D4" s="95"/>
      <c r="E4" s="95"/>
      <c r="F4" s="95"/>
      <c r="G4" s="95"/>
      <c r="H4" s="95"/>
      <c r="I4" s="95"/>
      <c r="J4" s="95"/>
      <c r="K4" s="95"/>
      <c r="L4" s="95"/>
      <c r="M4" s="95"/>
      <c r="N4" s="95"/>
      <c r="O4" s="95"/>
      <c r="P4" s="95"/>
      <c r="Q4" s="95"/>
      <c r="R4" s="95"/>
      <c r="S4" s="95"/>
      <c r="T4" s="95"/>
      <c r="U4" s="95"/>
      <c r="V4" s="95"/>
      <c r="W4" s="95"/>
      <c r="X4" s="95"/>
      <c r="Y4" s="95"/>
      <c r="Z4" s="96"/>
    </row>
    <row r="5" spans="1:27" ht="15" customHeight="1" x14ac:dyDescent="0.15">
      <c r="A5" s="93"/>
      <c r="B5" s="97"/>
      <c r="C5" s="98" t="s">
        <v>165</v>
      </c>
      <c r="D5" s="99"/>
      <c r="E5" s="99"/>
      <c r="F5" s="99"/>
      <c r="G5" s="99"/>
      <c r="H5" s="99"/>
      <c r="I5" s="99"/>
      <c r="J5" s="99"/>
      <c r="K5" s="99"/>
      <c r="L5" s="99"/>
      <c r="M5" s="99"/>
      <c r="N5" s="99"/>
      <c r="O5" s="99"/>
      <c r="P5" s="99"/>
      <c r="Q5" s="99"/>
      <c r="R5" s="99"/>
      <c r="S5" s="99"/>
      <c r="T5" s="99"/>
      <c r="U5" s="99"/>
      <c r="V5" s="99"/>
      <c r="W5" s="99"/>
      <c r="X5" s="99"/>
      <c r="Y5" s="99"/>
      <c r="Z5" s="100"/>
    </row>
    <row r="6" spans="1:27" ht="15" customHeight="1" x14ac:dyDescent="0.15">
      <c r="A6" s="93"/>
      <c r="B6" s="93"/>
      <c r="C6" s="98" t="s">
        <v>12</v>
      </c>
      <c r="D6" s="99"/>
      <c r="E6" s="99"/>
      <c r="F6" s="99"/>
      <c r="G6" s="99"/>
      <c r="H6" s="99"/>
      <c r="I6" s="99"/>
      <c r="J6" s="99"/>
      <c r="K6" s="99"/>
      <c r="L6" s="99"/>
      <c r="M6" s="99"/>
      <c r="N6" s="99"/>
      <c r="O6" s="99"/>
      <c r="P6" s="99"/>
      <c r="Q6" s="99"/>
      <c r="R6" s="99"/>
      <c r="S6" s="99"/>
      <c r="T6" s="99"/>
      <c r="U6" s="99"/>
      <c r="V6" s="99"/>
      <c r="W6" s="99"/>
      <c r="X6" s="99"/>
      <c r="Y6" s="99"/>
      <c r="Z6" s="100"/>
    </row>
    <row r="7" spans="1:27" ht="15" customHeight="1" x14ac:dyDescent="0.15">
      <c r="A7" s="93"/>
      <c r="B7" s="93"/>
      <c r="C7" s="98" t="s">
        <v>13</v>
      </c>
      <c r="D7" s="99"/>
      <c r="E7" s="99"/>
      <c r="F7" s="99"/>
      <c r="G7" s="99"/>
      <c r="H7" s="99"/>
      <c r="I7" s="99"/>
      <c r="J7" s="99"/>
      <c r="K7" s="99"/>
      <c r="L7" s="99"/>
      <c r="M7" s="99"/>
      <c r="N7" s="99"/>
      <c r="O7" s="99"/>
      <c r="P7" s="99"/>
      <c r="Q7" s="99"/>
      <c r="R7" s="99"/>
      <c r="S7" s="99"/>
      <c r="T7" s="99"/>
      <c r="U7" s="99"/>
      <c r="V7" s="99"/>
      <c r="W7" s="99"/>
      <c r="X7" s="99"/>
      <c r="Y7" s="99"/>
      <c r="Z7" s="100"/>
    </row>
    <row r="8" spans="1:27" ht="15" hidden="1" customHeight="1" x14ac:dyDescent="0.15">
      <c r="A8" s="93"/>
      <c r="B8" s="93"/>
      <c r="C8" s="98"/>
      <c r="D8" s="99"/>
      <c r="E8" s="99"/>
      <c r="F8" s="99"/>
      <c r="G8" s="99"/>
      <c r="H8" s="99"/>
      <c r="I8" s="99"/>
      <c r="J8" s="99"/>
      <c r="K8" s="99"/>
      <c r="L8" s="99"/>
      <c r="M8" s="99"/>
      <c r="N8" s="99"/>
      <c r="O8" s="99"/>
      <c r="P8" s="99"/>
      <c r="Q8" s="99"/>
      <c r="R8" s="99"/>
      <c r="S8" s="99"/>
      <c r="T8" s="99"/>
      <c r="U8" s="99"/>
      <c r="V8" s="99"/>
      <c r="W8" s="99"/>
      <c r="X8" s="99"/>
      <c r="Y8" s="99"/>
      <c r="Z8" s="100"/>
    </row>
    <row r="9" spans="1:27" ht="5.25" customHeight="1" x14ac:dyDescent="0.15">
      <c r="A9" s="93"/>
      <c r="B9" s="93"/>
      <c r="C9" s="101"/>
      <c r="D9" s="102"/>
      <c r="E9" s="102"/>
      <c r="F9" s="102"/>
      <c r="G9" s="102"/>
      <c r="H9" s="102"/>
      <c r="I9" s="102"/>
      <c r="J9" s="102"/>
      <c r="K9" s="102"/>
      <c r="L9" s="102"/>
      <c r="M9" s="102"/>
      <c r="N9" s="102"/>
      <c r="O9" s="102"/>
      <c r="P9" s="102"/>
      <c r="Q9" s="102"/>
      <c r="R9" s="102"/>
      <c r="S9" s="102"/>
      <c r="T9" s="102"/>
      <c r="U9" s="102"/>
      <c r="V9" s="102"/>
      <c r="W9" s="102"/>
      <c r="X9" s="102"/>
      <c r="Y9" s="102"/>
      <c r="Z9" s="103"/>
    </row>
    <row r="10" spans="1:27" ht="30" customHeight="1" x14ac:dyDescent="0.15">
      <c r="A10" s="93"/>
      <c r="B10" s="93"/>
    </row>
    <row r="11" spans="1:27" ht="15.75" hidden="1" customHeight="1" x14ac:dyDescent="0.15">
      <c r="A11" s="104"/>
      <c r="B11" s="93"/>
    </row>
    <row r="12" spans="1:27" ht="15.75" hidden="1" customHeight="1" x14ac:dyDescent="0.15">
      <c r="A12" s="104"/>
      <c r="B12" s="93"/>
    </row>
    <row r="13" spans="1:27" ht="20.100000000000001" customHeight="1" x14ac:dyDescent="0.15">
      <c r="A13" s="93"/>
      <c r="B13" s="93"/>
      <c r="C13" s="105" t="s">
        <v>90</v>
      </c>
      <c r="D13" s="106"/>
      <c r="E13" s="106"/>
      <c r="F13" s="106"/>
      <c r="G13" s="106"/>
      <c r="H13" s="107"/>
    </row>
    <row r="14" spans="1:27" ht="15" customHeight="1" x14ac:dyDescent="0.15">
      <c r="A14" s="93"/>
      <c r="B14" s="93"/>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3"/>
      <c r="B15" s="93"/>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3"/>
      <c r="B16" s="93"/>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3"/>
      <c r="B17" s="93"/>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3"/>
      <c r="B18" s="93"/>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3"/>
      <c r="B19" s="93"/>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3">
        <f>IFERROR(IF(TRIM($I20)="",1001,0),3)</f>
        <v>1001</v>
      </c>
      <c r="B20" s="93"/>
      <c r="C20" s="112"/>
      <c r="D20" s="113">
        <v>1</v>
      </c>
      <c r="E20" s="88" t="s">
        <v>91</v>
      </c>
      <c r="I20" s="63"/>
      <c r="J20" s="64"/>
      <c r="K20" s="64"/>
      <c r="L20" s="64"/>
      <c r="M20" s="64"/>
      <c r="N20" s="118"/>
      <c r="O20" s="118"/>
      <c r="P20" s="118"/>
      <c r="Q20" s="118"/>
      <c r="R20" s="118"/>
      <c r="S20" s="118"/>
      <c r="T20" s="118"/>
      <c r="U20" s="118"/>
      <c r="V20" s="118"/>
      <c r="W20" s="118"/>
      <c r="X20" s="118"/>
      <c r="Y20" s="118"/>
      <c r="Z20" s="117"/>
    </row>
    <row r="21" spans="1:26" ht="20.100000000000001" customHeight="1" x14ac:dyDescent="0.15">
      <c r="A21" s="93"/>
      <c r="B21" s="93"/>
      <c r="C21" s="112"/>
      <c r="D21" s="113"/>
      <c r="E21" s="118"/>
      <c r="F21" s="118"/>
      <c r="G21" s="118"/>
      <c r="H21" s="118"/>
      <c r="I21" s="115"/>
      <c r="J21" s="120" t="s">
        <v>161</v>
      </c>
      <c r="K21" s="119"/>
      <c r="L21" s="119"/>
      <c r="M21" s="119"/>
      <c r="N21" s="119"/>
      <c r="O21" s="119"/>
      <c r="P21" s="119"/>
      <c r="Q21" s="119"/>
      <c r="R21" s="119"/>
      <c r="S21" s="119"/>
      <c r="T21" s="119"/>
      <c r="U21" s="119"/>
      <c r="V21" s="119"/>
      <c r="W21" s="119"/>
      <c r="X21" s="119"/>
      <c r="Y21" s="119"/>
      <c r="Z21" s="117"/>
    </row>
    <row r="22" spans="1:26" ht="20.100000000000001" customHeight="1" x14ac:dyDescent="0.15">
      <c r="A22" s="93">
        <f>IFERROR(IF(AND(TRIM($I22)&lt;&gt;"", OR(ISERROR(FIND("@"&amp;LEFT($I22,3)&amp;"@", 都道府県3))=FALSE, ISERROR(FIND("@"&amp;LEFT($I22,4)&amp;"@",都道府県4))=FALSE))=FALSE,1001,0),3)</f>
        <v>1001</v>
      </c>
      <c r="B22" s="93"/>
      <c r="C22" s="112"/>
      <c r="D22" s="113">
        <v>2</v>
      </c>
      <c r="E22" s="88" t="s">
        <v>92</v>
      </c>
      <c r="I22" s="65"/>
      <c r="J22" s="65"/>
      <c r="K22" s="65"/>
      <c r="L22" s="65"/>
      <c r="M22" s="65"/>
      <c r="N22" s="65"/>
      <c r="O22" s="65"/>
      <c r="P22" s="65"/>
      <c r="Q22" s="66"/>
      <c r="R22" s="65"/>
      <c r="S22" s="65"/>
      <c r="T22" s="65"/>
      <c r="U22" s="65"/>
      <c r="V22" s="65"/>
      <c r="W22" s="65"/>
      <c r="X22" s="65"/>
      <c r="Y22" s="65"/>
      <c r="Z22" s="117"/>
    </row>
    <row r="23" spans="1:26" ht="20.100000000000001" customHeight="1" x14ac:dyDescent="0.15">
      <c r="A23" s="93"/>
      <c r="B23" s="93"/>
      <c r="C23" s="112"/>
      <c r="D23" s="113"/>
      <c r="E23" s="118"/>
      <c r="F23" s="118"/>
      <c r="G23" s="118"/>
      <c r="H23" s="118"/>
      <c r="I23" s="115"/>
      <c r="J23" s="120" t="s">
        <v>93</v>
      </c>
      <c r="K23" s="119"/>
      <c r="L23" s="119"/>
      <c r="M23" s="119"/>
      <c r="N23" s="119"/>
      <c r="O23" s="119"/>
      <c r="P23" s="119"/>
      <c r="Q23" s="119"/>
      <c r="R23" s="119"/>
      <c r="S23" s="119"/>
      <c r="T23" s="119"/>
      <c r="U23" s="119"/>
      <c r="V23" s="119"/>
      <c r="W23" s="119"/>
      <c r="X23" s="119"/>
      <c r="Y23" s="119"/>
      <c r="Z23" s="117"/>
    </row>
    <row r="24" spans="1:26" ht="20.100000000000001" customHeight="1" x14ac:dyDescent="0.15">
      <c r="A24" s="93">
        <f>IFERROR(IF(TRIM($I24)="",1001,0),3)</f>
        <v>1001</v>
      </c>
      <c r="B24" s="93"/>
      <c r="C24" s="112"/>
      <c r="D24" s="113">
        <v>3</v>
      </c>
      <c r="E24" s="88" t="s">
        <v>94</v>
      </c>
      <c r="I24" s="59"/>
      <c r="J24" s="59"/>
      <c r="K24" s="59"/>
      <c r="L24" s="59"/>
      <c r="M24" s="59"/>
      <c r="N24" s="59"/>
      <c r="O24" s="59"/>
      <c r="P24" s="59"/>
      <c r="Q24" s="60"/>
      <c r="R24" s="59"/>
      <c r="S24" s="59"/>
      <c r="T24" s="59"/>
      <c r="U24" s="59"/>
      <c r="V24" s="59"/>
      <c r="W24" s="59"/>
      <c r="X24" s="59"/>
      <c r="Y24" s="59"/>
      <c r="Z24" s="117"/>
    </row>
    <row r="25" spans="1:26" ht="20.100000000000001" customHeight="1" x14ac:dyDescent="0.15">
      <c r="A25" s="93"/>
      <c r="B25" s="93"/>
      <c r="C25" s="121"/>
      <c r="D25" s="118"/>
      <c r="E25" s="118"/>
      <c r="F25" s="118"/>
      <c r="G25" s="118"/>
      <c r="H25" s="118"/>
      <c r="I25" s="115"/>
      <c r="J25" s="120" t="s">
        <v>155</v>
      </c>
      <c r="K25" s="119"/>
      <c r="L25" s="119"/>
      <c r="M25" s="119"/>
      <c r="N25" s="119"/>
      <c r="O25" s="119"/>
      <c r="P25" s="119"/>
      <c r="Q25" s="119"/>
      <c r="R25" s="119"/>
      <c r="S25" s="119"/>
      <c r="T25" s="119"/>
      <c r="U25" s="119"/>
      <c r="V25" s="119"/>
      <c r="W25" s="119"/>
      <c r="X25" s="119"/>
      <c r="Y25" s="119"/>
      <c r="Z25" s="117"/>
    </row>
    <row r="26" spans="1:26" ht="20.100000000000001" customHeight="1" x14ac:dyDescent="0.15">
      <c r="A26" s="93">
        <f>IFERROR(IF(TRIM($I26)="",1001,0),3)</f>
        <v>1001</v>
      </c>
      <c r="B26" s="93"/>
      <c r="C26" s="112"/>
      <c r="D26" s="113">
        <v>4</v>
      </c>
      <c r="E26" s="88" t="s">
        <v>95</v>
      </c>
      <c r="I26" s="59"/>
      <c r="J26" s="59"/>
      <c r="K26" s="59"/>
      <c r="L26" s="59"/>
      <c r="M26" s="59"/>
      <c r="N26" s="59"/>
      <c r="O26" s="59"/>
      <c r="P26" s="59"/>
      <c r="Q26" s="60"/>
      <c r="R26" s="59"/>
      <c r="S26" s="59"/>
      <c r="T26" s="59"/>
      <c r="U26" s="59"/>
      <c r="V26" s="59"/>
      <c r="W26" s="59"/>
      <c r="X26" s="59"/>
      <c r="Y26" s="59"/>
      <c r="Z26" s="117"/>
    </row>
    <row r="27" spans="1:26" ht="20.100000000000001" customHeight="1" x14ac:dyDescent="0.15">
      <c r="A27" s="93"/>
      <c r="B27" s="93"/>
      <c r="C27" s="121"/>
      <c r="D27" s="118"/>
      <c r="E27" s="118"/>
      <c r="F27" s="118"/>
      <c r="G27" s="118"/>
      <c r="H27" s="118"/>
      <c r="I27" s="115"/>
      <c r="J27" s="120" t="s">
        <v>156</v>
      </c>
      <c r="K27" s="119"/>
      <c r="L27" s="119"/>
      <c r="M27" s="119"/>
      <c r="N27" s="119"/>
      <c r="O27" s="119"/>
      <c r="P27" s="119"/>
      <c r="Q27" s="122"/>
      <c r="R27" s="119"/>
      <c r="S27" s="119"/>
      <c r="T27" s="119"/>
      <c r="U27" s="119"/>
      <c r="V27" s="119"/>
      <c r="W27" s="119"/>
      <c r="X27" s="119"/>
      <c r="Y27" s="119"/>
      <c r="Z27" s="123"/>
    </row>
    <row r="28" spans="1:26" ht="20.100000000000001" customHeight="1" x14ac:dyDescent="0.15">
      <c r="A28" s="93">
        <f>IFERROR(IF(TRIM($I28)="",1001,0),3)</f>
        <v>1001</v>
      </c>
      <c r="B28" s="93"/>
      <c r="C28" s="112"/>
      <c r="D28" s="113">
        <v>5</v>
      </c>
      <c r="E28" s="88" t="s">
        <v>96</v>
      </c>
      <c r="I28" s="59"/>
      <c r="J28" s="59"/>
      <c r="K28" s="59"/>
      <c r="L28" s="59"/>
      <c r="M28" s="59"/>
      <c r="N28" s="59"/>
      <c r="O28" s="59"/>
      <c r="P28" s="59"/>
      <c r="Q28" s="59"/>
      <c r="R28" s="59"/>
      <c r="S28" s="59"/>
      <c r="T28" s="59"/>
      <c r="U28" s="59"/>
      <c r="V28" s="59"/>
      <c r="W28" s="59"/>
      <c r="X28" s="59"/>
      <c r="Y28" s="59"/>
      <c r="Z28" s="117"/>
    </row>
    <row r="29" spans="1:26" ht="20.100000000000001" customHeight="1" x14ac:dyDescent="0.15">
      <c r="A29" s="93"/>
      <c r="B29" s="93"/>
      <c r="C29" s="121"/>
      <c r="D29" s="118"/>
      <c r="E29" s="118"/>
      <c r="F29" s="118"/>
      <c r="G29" s="118"/>
      <c r="H29" s="118"/>
      <c r="I29" s="115"/>
      <c r="J29" s="120" t="s">
        <v>97</v>
      </c>
      <c r="K29" s="119"/>
      <c r="L29" s="119"/>
      <c r="M29" s="119"/>
      <c r="N29" s="119"/>
      <c r="O29" s="119"/>
      <c r="P29" s="119"/>
      <c r="Q29" s="119"/>
      <c r="R29" s="119"/>
      <c r="S29" s="119"/>
      <c r="T29" s="119"/>
      <c r="U29" s="119"/>
      <c r="V29" s="119"/>
      <c r="W29" s="119"/>
      <c r="X29" s="119"/>
      <c r="Y29" s="119"/>
      <c r="Z29" s="123"/>
    </row>
    <row r="30" spans="1:26" ht="20.100000000000001" customHeight="1" x14ac:dyDescent="0.15">
      <c r="A30" s="93">
        <f>IFERROR(IF(OR(TRIM($I30)="", NOT(OR(IFERROR(SEARCH(" ",$I30),0)&gt;0, IFERROR(SEARCH("　",$I30),0)&gt;0))),1001,0),3)</f>
        <v>1001</v>
      </c>
      <c r="B30" s="93"/>
      <c r="C30" s="112"/>
      <c r="D30" s="113">
        <v>6</v>
      </c>
      <c r="E30" s="88" t="s">
        <v>98</v>
      </c>
      <c r="I30" s="59"/>
      <c r="J30" s="59"/>
      <c r="K30" s="59"/>
      <c r="L30" s="59"/>
      <c r="M30" s="59"/>
      <c r="N30" s="59"/>
      <c r="O30" s="59"/>
      <c r="P30" s="59"/>
      <c r="Q30" s="59"/>
      <c r="R30" s="59"/>
      <c r="S30" s="59"/>
      <c r="T30" s="59"/>
      <c r="U30" s="59"/>
      <c r="V30" s="59"/>
      <c r="W30" s="59"/>
      <c r="X30" s="59"/>
      <c r="Y30" s="59"/>
      <c r="Z30" s="117"/>
    </row>
    <row r="31" spans="1:26" ht="20.100000000000001" customHeight="1" x14ac:dyDescent="0.15">
      <c r="A31" s="93"/>
      <c r="B31" s="93"/>
      <c r="C31" s="121"/>
      <c r="D31" s="118"/>
      <c r="E31" s="118"/>
      <c r="F31" s="118"/>
      <c r="G31" s="118"/>
      <c r="H31" s="118"/>
      <c r="I31" s="124"/>
      <c r="J31" s="120" t="s">
        <v>99</v>
      </c>
      <c r="K31" s="120"/>
      <c r="L31" s="120"/>
      <c r="M31" s="120"/>
      <c r="N31" s="120"/>
      <c r="O31" s="120"/>
      <c r="P31" s="120"/>
      <c r="Q31" s="120"/>
      <c r="R31" s="120"/>
      <c r="S31" s="120"/>
      <c r="T31" s="120"/>
      <c r="U31" s="120"/>
      <c r="V31" s="120"/>
      <c r="W31" s="120"/>
      <c r="X31" s="120"/>
      <c r="Y31" s="120"/>
      <c r="Z31" s="123"/>
    </row>
    <row r="32" spans="1:26" ht="20.100000000000001" customHeight="1" x14ac:dyDescent="0.15">
      <c r="A32" s="93">
        <f>IFERROR(IF(OR(TRIM($I32)="", NOT(OR(IFERROR(SEARCH(" ",$I32),0)&gt;0, IFERROR(SEARCH("　",$I32),0)&gt;0))),1001,0),3)</f>
        <v>1001</v>
      </c>
      <c r="B32" s="93"/>
      <c r="C32" s="112"/>
      <c r="D32" s="113">
        <v>7</v>
      </c>
      <c r="E32" s="88" t="s">
        <v>100</v>
      </c>
      <c r="I32" s="59"/>
      <c r="J32" s="59"/>
      <c r="K32" s="59"/>
      <c r="L32" s="59"/>
      <c r="M32" s="59"/>
      <c r="N32" s="59"/>
      <c r="O32" s="59"/>
      <c r="P32" s="59"/>
      <c r="Q32" s="59"/>
      <c r="R32" s="59"/>
      <c r="S32" s="59"/>
      <c r="T32" s="59"/>
      <c r="U32" s="59"/>
      <c r="V32" s="59"/>
      <c r="W32" s="59"/>
      <c r="X32" s="59"/>
      <c r="Y32" s="59"/>
      <c r="Z32" s="117"/>
    </row>
    <row r="33" spans="1:27" ht="20.100000000000001" customHeight="1" x14ac:dyDescent="0.15">
      <c r="A33" s="93"/>
      <c r="B33" s="93"/>
      <c r="C33" s="121"/>
      <c r="D33" s="118"/>
      <c r="E33" s="118"/>
      <c r="F33" s="118"/>
      <c r="G33" s="118"/>
      <c r="H33" s="118"/>
      <c r="I33" s="124"/>
      <c r="J33" s="120" t="s">
        <v>101</v>
      </c>
      <c r="K33" s="120"/>
      <c r="L33" s="120"/>
      <c r="M33" s="120"/>
      <c r="N33" s="120"/>
      <c r="O33" s="120"/>
      <c r="P33" s="120"/>
      <c r="Q33" s="120"/>
      <c r="R33" s="120"/>
      <c r="S33" s="120"/>
      <c r="T33" s="120"/>
      <c r="U33" s="120"/>
      <c r="V33" s="120"/>
      <c r="W33" s="120"/>
      <c r="X33" s="120"/>
      <c r="Y33" s="120"/>
      <c r="Z33" s="117"/>
    </row>
    <row r="34" spans="1:27" ht="20.100000000000001" customHeight="1" x14ac:dyDescent="0.15">
      <c r="A34" s="93">
        <f>IFERROR(IF(NOT(AND(TRIM($I34)&lt;&gt;"",ISNUMBER(VALUE(SUBSTITUTE($I34,"-",""))), IFERROR(SEARCH("-",$I34),0)&gt;0)),1001,0),3)</f>
        <v>1001</v>
      </c>
      <c r="B34" s="93"/>
      <c r="C34" s="112"/>
      <c r="D34" s="113">
        <v>8</v>
      </c>
      <c r="E34" s="88" t="s">
        <v>102</v>
      </c>
      <c r="I34" s="59"/>
      <c r="J34" s="59"/>
      <c r="K34" s="59"/>
      <c r="L34" s="59"/>
      <c r="M34" s="59"/>
      <c r="O34" s="125" t="s">
        <v>103</v>
      </c>
      <c r="P34" s="1"/>
      <c r="Q34" s="88" t="s">
        <v>104</v>
      </c>
      <c r="Y34" s="119"/>
      <c r="Z34" s="117"/>
    </row>
    <row r="35" spans="1:27" ht="20.100000000000001" customHeight="1" x14ac:dyDescent="0.15">
      <c r="A35" s="93"/>
      <c r="B35" s="93"/>
      <c r="C35" s="121"/>
      <c r="D35" s="118"/>
      <c r="E35" s="118"/>
      <c r="F35" s="118"/>
      <c r="G35" s="118"/>
      <c r="H35" s="118"/>
      <c r="I35" s="115"/>
      <c r="J35" s="120" t="s">
        <v>105</v>
      </c>
      <c r="K35" s="119"/>
      <c r="L35" s="119"/>
      <c r="M35" s="119"/>
      <c r="N35" s="119"/>
      <c r="O35" s="119"/>
      <c r="P35" s="119"/>
      <c r="Q35" s="119"/>
      <c r="R35" s="119"/>
      <c r="S35" s="119"/>
      <c r="T35" s="119"/>
      <c r="U35" s="119"/>
      <c r="V35" s="119"/>
      <c r="W35" s="119"/>
      <c r="X35" s="119"/>
      <c r="Y35" s="119"/>
      <c r="Z35" s="117"/>
    </row>
    <row r="36" spans="1:27" ht="20.100000000000001" customHeight="1" x14ac:dyDescent="0.15">
      <c r="A36" s="93">
        <f>IFERROR(IF(AND(TRIM($I36)&lt;&gt;"", NOT(AND(ISNUMBER(VALUE(SUBSTITUTE($I36,"-",""))), IFERROR(SEARCH("-",$I36),0)&gt;0))),1001,0),3)</f>
        <v>0</v>
      </c>
      <c r="B36" s="93"/>
      <c r="C36" s="112"/>
      <c r="D36" s="113">
        <v>9</v>
      </c>
      <c r="E36" s="88" t="s">
        <v>106</v>
      </c>
      <c r="I36" s="59"/>
      <c r="J36" s="59"/>
      <c r="K36" s="59"/>
      <c r="L36" s="59"/>
      <c r="M36" s="59"/>
      <c r="N36" s="119"/>
      <c r="O36" s="119"/>
      <c r="P36" s="119"/>
      <c r="Q36" s="119"/>
      <c r="R36" s="119"/>
      <c r="S36" s="119"/>
      <c r="T36" s="119"/>
      <c r="U36" s="119"/>
      <c r="V36" s="119"/>
      <c r="W36" s="119"/>
      <c r="X36" s="119"/>
      <c r="Y36" s="119"/>
      <c r="Z36" s="117"/>
    </row>
    <row r="37" spans="1:27" ht="20.100000000000001" customHeight="1" x14ac:dyDescent="0.15">
      <c r="A37" s="93"/>
      <c r="B37" s="93"/>
      <c r="C37" s="121"/>
      <c r="D37" s="118"/>
      <c r="E37" s="118"/>
      <c r="F37" s="118"/>
      <c r="G37" s="118"/>
      <c r="H37" s="118"/>
      <c r="I37" s="115"/>
      <c r="J37" s="120" t="s">
        <v>105</v>
      </c>
      <c r="K37" s="119"/>
      <c r="L37" s="119"/>
      <c r="M37" s="119"/>
      <c r="N37" s="119"/>
      <c r="O37" s="119"/>
      <c r="P37" s="119"/>
      <c r="Q37" s="119"/>
      <c r="R37" s="119"/>
      <c r="S37" s="119"/>
      <c r="T37" s="119"/>
      <c r="U37" s="119"/>
      <c r="V37" s="119"/>
      <c r="W37" s="119"/>
      <c r="X37" s="119"/>
      <c r="Y37" s="119"/>
      <c r="Z37" s="117"/>
    </row>
    <row r="38" spans="1:27" ht="20.100000000000001" customHeight="1" x14ac:dyDescent="0.15">
      <c r="A38" s="93">
        <f>IFERROR(IF(AND(TRIM($I38)&lt;&gt;"", NOT(IFERROR(SEARCH("@",$I38),0)&gt;0)),1001,0),3)</f>
        <v>0</v>
      </c>
      <c r="B38" s="93"/>
      <c r="C38" s="121"/>
      <c r="D38" s="113">
        <v>10</v>
      </c>
      <c r="E38" s="88" t="s">
        <v>107</v>
      </c>
      <c r="I38" s="59"/>
      <c r="J38" s="59"/>
      <c r="K38" s="59"/>
      <c r="L38" s="59"/>
      <c r="M38" s="59"/>
      <c r="N38" s="59"/>
      <c r="O38" s="59"/>
      <c r="P38" s="59"/>
      <c r="Q38" s="43"/>
      <c r="R38" s="59"/>
      <c r="S38" s="59"/>
      <c r="T38" s="59"/>
      <c r="U38" s="59"/>
      <c r="V38" s="59"/>
      <c r="W38" s="59"/>
      <c r="X38" s="59"/>
      <c r="Y38" s="59"/>
      <c r="Z38" s="117"/>
    </row>
    <row r="39" spans="1:27" ht="20.100000000000001" customHeight="1" x14ac:dyDescent="0.15">
      <c r="A39" s="93"/>
      <c r="B39" s="93"/>
      <c r="C39" s="121"/>
      <c r="D39" s="113"/>
      <c r="I39" s="115"/>
      <c r="J39" s="126" t="s">
        <v>159</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3">
        <f>IFERROR(IF(AND($I40&lt;&gt;"一致する", $I40&lt;&gt;"一致しない"),1001,0),3)</f>
        <v>0</v>
      </c>
      <c r="B40" s="93"/>
      <c r="C40" s="112"/>
      <c r="D40" s="113">
        <v>11</v>
      </c>
      <c r="E40" s="88" t="s">
        <v>108</v>
      </c>
      <c r="I40" s="59" t="s">
        <v>109</v>
      </c>
      <c r="J40" s="59"/>
      <c r="K40" s="59"/>
      <c r="L40" s="59"/>
      <c r="M40" s="59"/>
      <c r="N40" s="118"/>
      <c r="O40" s="118"/>
      <c r="P40" s="118"/>
      <c r="Q40" s="118"/>
      <c r="R40" s="118"/>
      <c r="S40" s="118"/>
      <c r="T40" s="118"/>
      <c r="U40" s="118"/>
      <c r="V40" s="118"/>
      <c r="W40" s="118"/>
      <c r="X40" s="118"/>
      <c r="Y40" s="118"/>
      <c r="Z40" s="117"/>
      <c r="AA40" s="118"/>
    </row>
    <row r="41" spans="1:27" ht="20.100000000000001" customHeight="1" x14ac:dyDescent="0.15">
      <c r="A41" s="93"/>
      <c r="B41" s="93"/>
      <c r="C41" s="121"/>
      <c r="D41" s="118"/>
      <c r="E41" s="118"/>
      <c r="F41" s="118"/>
      <c r="G41" s="118"/>
      <c r="H41" s="118"/>
      <c r="I41" s="124"/>
      <c r="J41" s="130" t="s">
        <v>148</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3"/>
      <c r="B42" s="93"/>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3"/>
      <c r="B43" s="93"/>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3"/>
      <c r="B44" s="93"/>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3"/>
      <c r="B45" s="93"/>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3"/>
      <c r="B46" s="93"/>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3"/>
      <c r="B47" s="93"/>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3"/>
      <c r="B48" s="93"/>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3"/>
      <c r="B49" s="93"/>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3"/>
      <c r="B50" s="93"/>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3"/>
      <c r="B51" s="93"/>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3"/>
      <c r="B52" s="93"/>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3"/>
      <c r="B53" s="93"/>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3"/>
      <c r="B54" s="93"/>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3"/>
      <c r="B55" s="93"/>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3"/>
      <c r="B56" s="93"/>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3"/>
      <c r="B57" s="93"/>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3"/>
      <c r="B58" s="93"/>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3"/>
      <c r="B59" s="93"/>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3"/>
      <c r="B60" s="93"/>
      <c r="C60" s="105" t="s">
        <v>110</v>
      </c>
      <c r="D60" s="106"/>
      <c r="E60" s="106"/>
      <c r="F60" s="106"/>
      <c r="G60" s="106"/>
      <c r="H60" s="107"/>
      <c r="I60" s="139"/>
    </row>
    <row r="61" spans="1:26" ht="15" customHeight="1" x14ac:dyDescent="0.15">
      <c r="A61" s="93"/>
      <c r="B61" s="93"/>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3"/>
      <c r="B62" s="93"/>
      <c r="C62" s="108"/>
      <c r="D62" s="140" t="s">
        <v>111</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3">
        <f>IFERROR(IF(AND($I63&lt;&gt;"しない", $I63&lt;&gt;"する"),1001,0),3)</f>
        <v>1001</v>
      </c>
      <c r="B63" s="93"/>
      <c r="C63" s="112"/>
      <c r="D63" s="113">
        <v>1</v>
      </c>
      <c r="E63" s="118" t="s">
        <v>112</v>
      </c>
      <c r="F63" s="118"/>
      <c r="G63" s="118"/>
      <c r="H63" s="118"/>
      <c r="I63" s="59"/>
      <c r="J63" s="59"/>
      <c r="K63" s="59"/>
      <c r="L63" s="59"/>
      <c r="M63" s="59"/>
      <c r="N63" s="118"/>
      <c r="O63" s="118"/>
      <c r="P63" s="118"/>
      <c r="Q63" s="118"/>
      <c r="R63" s="118"/>
      <c r="S63" s="118"/>
      <c r="T63" s="118"/>
      <c r="U63" s="118"/>
      <c r="V63" s="118"/>
      <c r="W63" s="118"/>
      <c r="X63" s="118"/>
      <c r="Y63" s="118"/>
      <c r="Z63" s="117"/>
    </row>
    <row r="64" spans="1:26" ht="20.100000000000001" customHeight="1" x14ac:dyDescent="0.15">
      <c r="A64" s="93"/>
      <c r="B64" s="93"/>
      <c r="C64" s="112"/>
      <c r="D64" s="118"/>
      <c r="E64" s="118"/>
      <c r="F64" s="118"/>
      <c r="G64" s="118"/>
      <c r="H64" s="118"/>
      <c r="I64" s="124"/>
      <c r="J64" s="120" t="s">
        <v>16</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3"/>
      <c r="B65" s="93"/>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3"/>
      <c r="B66" s="93"/>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3"/>
      <c r="B67" s="93"/>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3"/>
      <c r="B68" s="93"/>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3">
        <f>IFERROR(IF(OR(AND($I63="する",TRIM($I69)=""),AND($I63="しない",NOT(ISBLANK($I69)))),1001,0),3)</f>
        <v>0</v>
      </c>
      <c r="B69" s="93"/>
      <c r="C69" s="112"/>
      <c r="D69" s="113">
        <v>2</v>
      </c>
      <c r="E69" s="88" t="s">
        <v>91</v>
      </c>
      <c r="I69" s="63"/>
      <c r="J69" s="64"/>
      <c r="K69" s="64"/>
      <c r="L69" s="64"/>
      <c r="M69" s="64"/>
      <c r="N69" s="118"/>
      <c r="O69" s="118"/>
      <c r="P69" s="118"/>
      <c r="Q69" s="118"/>
      <c r="R69" s="118"/>
      <c r="S69" s="118"/>
      <c r="T69" s="118"/>
      <c r="U69" s="118"/>
      <c r="V69" s="118"/>
      <c r="W69" s="118"/>
      <c r="X69" s="118"/>
      <c r="Y69" s="118"/>
      <c r="Z69" s="117"/>
    </row>
    <row r="70" spans="1:26" ht="20.100000000000001" customHeight="1" x14ac:dyDescent="0.15">
      <c r="A70" s="93"/>
      <c r="B70" s="93"/>
      <c r="C70" s="112"/>
      <c r="D70" s="113"/>
      <c r="E70" s="118"/>
      <c r="F70" s="118"/>
      <c r="G70" s="118"/>
      <c r="H70" s="118"/>
      <c r="I70" s="115"/>
      <c r="J70" s="120" t="s">
        <v>161</v>
      </c>
      <c r="K70" s="119"/>
      <c r="L70" s="119"/>
      <c r="M70" s="119"/>
      <c r="N70" s="119"/>
      <c r="O70" s="119"/>
      <c r="P70" s="119"/>
      <c r="Q70" s="119"/>
      <c r="R70" s="119"/>
      <c r="S70" s="119"/>
      <c r="T70" s="119"/>
      <c r="U70" s="119"/>
      <c r="V70" s="119"/>
      <c r="W70" s="119"/>
      <c r="X70" s="119"/>
      <c r="Y70" s="119"/>
      <c r="Z70" s="117"/>
    </row>
    <row r="71" spans="1:26" ht="20.100000000000001" customHeight="1" x14ac:dyDescent="0.15">
      <c r="A71" s="93">
        <f>IFERROR(IF(OR(AND($I63="する",AND($I71&lt;&gt;"", OR(ISERROR(FIND("@"&amp;LEFT($I71,3)&amp;"@", 都道府県3))=FALSE, ISERROR(FIND("@"&amp;LEFT($I71,4)&amp;"@",都道府県4))=FALSE))=FALSE),AND($I63="しない",NOT(ISBLANK($I71)))),1001,0),3)</f>
        <v>0</v>
      </c>
      <c r="B71" s="93"/>
      <c r="C71" s="112"/>
      <c r="D71" s="113">
        <v>3</v>
      </c>
      <c r="E71" s="88" t="s">
        <v>92</v>
      </c>
      <c r="I71" s="65"/>
      <c r="J71" s="65"/>
      <c r="K71" s="65"/>
      <c r="L71" s="65"/>
      <c r="M71" s="65"/>
      <c r="N71" s="65"/>
      <c r="O71" s="65"/>
      <c r="P71" s="65"/>
      <c r="Q71" s="66"/>
      <c r="R71" s="65"/>
      <c r="S71" s="65"/>
      <c r="T71" s="65"/>
      <c r="U71" s="65"/>
      <c r="V71" s="65"/>
      <c r="W71" s="65"/>
      <c r="X71" s="65"/>
      <c r="Y71" s="65"/>
      <c r="Z71" s="117"/>
    </row>
    <row r="72" spans="1:26" ht="20.100000000000001" customHeight="1" x14ac:dyDescent="0.15">
      <c r="A72" s="93"/>
      <c r="B72" s="93"/>
      <c r="C72" s="112"/>
      <c r="D72" s="113"/>
      <c r="E72" s="118"/>
      <c r="F72" s="118"/>
      <c r="G72" s="118"/>
      <c r="H72" s="118"/>
      <c r="I72" s="115"/>
      <c r="J72" s="120" t="s">
        <v>93</v>
      </c>
      <c r="K72" s="119"/>
      <c r="L72" s="119"/>
      <c r="M72" s="119"/>
      <c r="N72" s="119"/>
      <c r="O72" s="119"/>
      <c r="P72" s="119"/>
      <c r="Q72" s="119"/>
      <c r="R72" s="119"/>
      <c r="S72" s="119"/>
      <c r="T72" s="119"/>
      <c r="U72" s="119"/>
      <c r="V72" s="119"/>
      <c r="W72" s="119"/>
      <c r="X72" s="119"/>
      <c r="Y72" s="119"/>
      <c r="Z72" s="117"/>
    </row>
    <row r="73" spans="1:26" ht="20.100000000000001" customHeight="1" x14ac:dyDescent="0.15">
      <c r="A73" s="93">
        <f>IFERROR(IF(OR(AND($I63="する",TRIM($I73)=""),AND($I63="しない",NOT(ISBLANK($I73)))),1001,0),3)</f>
        <v>0</v>
      </c>
      <c r="B73" s="93"/>
      <c r="C73" s="112"/>
      <c r="D73" s="113">
        <v>4</v>
      </c>
      <c r="E73" s="88" t="s">
        <v>94</v>
      </c>
      <c r="I73" s="59"/>
      <c r="J73" s="59"/>
      <c r="K73" s="59"/>
      <c r="L73" s="59"/>
      <c r="M73" s="59"/>
      <c r="N73" s="59"/>
      <c r="O73" s="59"/>
      <c r="P73" s="59"/>
      <c r="Q73" s="60"/>
      <c r="R73" s="59"/>
      <c r="S73" s="59"/>
      <c r="T73" s="59"/>
      <c r="U73" s="59"/>
      <c r="V73" s="59"/>
      <c r="W73" s="59"/>
      <c r="X73" s="59"/>
      <c r="Y73" s="59"/>
      <c r="Z73" s="117"/>
    </row>
    <row r="74" spans="1:26" ht="30" customHeight="1" x14ac:dyDescent="0.15">
      <c r="A74" s="93"/>
      <c r="B74" s="93"/>
      <c r="C74" s="121"/>
      <c r="D74" s="118"/>
      <c r="I74" s="115"/>
      <c r="J74" s="141" t="s">
        <v>113</v>
      </c>
      <c r="K74" s="141"/>
      <c r="L74" s="141"/>
      <c r="M74" s="141"/>
      <c r="N74" s="141"/>
      <c r="O74" s="141"/>
      <c r="P74" s="141"/>
      <c r="Q74" s="141"/>
      <c r="R74" s="141"/>
      <c r="S74" s="141"/>
      <c r="T74" s="141"/>
      <c r="U74" s="141"/>
      <c r="V74" s="141"/>
      <c r="W74" s="141"/>
      <c r="X74" s="141"/>
      <c r="Y74" s="141"/>
      <c r="Z74" s="117"/>
    </row>
    <row r="75" spans="1:26" ht="20.100000000000001" customHeight="1" x14ac:dyDescent="0.15">
      <c r="A75" s="93">
        <f>IFERROR(IF(OR(AND($I63="する",TRIM($I75)=""),AND($I63="しない",NOT(ISBLANK($I75)))),1001,0),3)</f>
        <v>0</v>
      </c>
      <c r="B75" s="93"/>
      <c r="C75" s="112"/>
      <c r="D75" s="113">
        <v>5</v>
      </c>
      <c r="E75" s="88" t="s">
        <v>95</v>
      </c>
      <c r="I75" s="59"/>
      <c r="J75" s="59"/>
      <c r="K75" s="59"/>
      <c r="L75" s="59"/>
      <c r="M75" s="59"/>
      <c r="N75" s="59"/>
      <c r="O75" s="59"/>
      <c r="P75" s="59"/>
      <c r="Q75" s="59"/>
      <c r="R75" s="59"/>
      <c r="S75" s="59"/>
      <c r="T75" s="59"/>
      <c r="U75" s="59"/>
      <c r="V75" s="59"/>
      <c r="W75" s="59"/>
      <c r="X75" s="59"/>
      <c r="Y75" s="59"/>
      <c r="Z75" s="117"/>
    </row>
    <row r="76" spans="1:26" ht="30" customHeight="1" x14ac:dyDescent="0.15">
      <c r="A76" s="93"/>
      <c r="B76" s="93"/>
      <c r="C76" s="121"/>
      <c r="D76" s="118"/>
      <c r="E76" s="118"/>
      <c r="F76" s="118"/>
      <c r="G76" s="118"/>
      <c r="H76" s="118"/>
      <c r="I76" s="115"/>
      <c r="J76" s="141" t="s">
        <v>114</v>
      </c>
      <c r="K76" s="141"/>
      <c r="L76" s="141"/>
      <c r="M76" s="141"/>
      <c r="N76" s="141"/>
      <c r="O76" s="141"/>
      <c r="P76" s="141"/>
      <c r="Q76" s="141"/>
      <c r="R76" s="141"/>
      <c r="S76" s="141"/>
      <c r="T76" s="141"/>
      <c r="U76" s="141"/>
      <c r="V76" s="141"/>
      <c r="W76" s="141"/>
      <c r="X76" s="141"/>
      <c r="Y76" s="141"/>
      <c r="Z76" s="117"/>
    </row>
    <row r="77" spans="1:26" ht="20.100000000000001" customHeight="1" x14ac:dyDescent="0.15">
      <c r="A77" s="93">
        <f>IFERROR(IF(OR(AND($I63="する",TRIM($I77)=""),AND($I63="しない",NOT(ISBLANK($I77)))),1001,0),3)</f>
        <v>0</v>
      </c>
      <c r="B77" s="93"/>
      <c r="C77" s="112"/>
      <c r="D77" s="113">
        <v>6</v>
      </c>
      <c r="E77" s="88" t="s">
        <v>115</v>
      </c>
      <c r="I77" s="59"/>
      <c r="J77" s="59"/>
      <c r="K77" s="59"/>
      <c r="L77" s="59"/>
      <c r="M77" s="59"/>
      <c r="N77" s="59"/>
      <c r="O77" s="59"/>
      <c r="P77" s="59"/>
      <c r="Q77" s="59"/>
      <c r="R77" s="59"/>
      <c r="S77" s="59"/>
      <c r="T77" s="59"/>
      <c r="U77" s="59"/>
      <c r="V77" s="59"/>
      <c r="W77" s="59"/>
      <c r="X77" s="59"/>
      <c r="Y77" s="59"/>
      <c r="Z77" s="117"/>
    </row>
    <row r="78" spans="1:26" ht="20.100000000000001" customHeight="1" x14ac:dyDescent="0.15">
      <c r="A78" s="93"/>
      <c r="B78" s="93"/>
      <c r="C78" s="121"/>
      <c r="D78" s="118"/>
      <c r="E78" s="118"/>
      <c r="F78" s="118"/>
      <c r="G78" s="118"/>
      <c r="H78" s="118"/>
      <c r="I78" s="115"/>
      <c r="J78" s="130" t="s">
        <v>116</v>
      </c>
      <c r="K78" s="119"/>
      <c r="L78" s="119"/>
      <c r="M78" s="119"/>
      <c r="N78" s="119"/>
      <c r="O78" s="119"/>
      <c r="P78" s="119"/>
      <c r="Q78" s="119"/>
      <c r="R78" s="119"/>
      <c r="S78" s="119"/>
      <c r="T78" s="119"/>
      <c r="U78" s="119"/>
      <c r="V78" s="119"/>
      <c r="W78" s="119"/>
      <c r="X78" s="119"/>
      <c r="Y78" s="119"/>
      <c r="Z78" s="117"/>
    </row>
    <row r="79" spans="1:26" ht="20.100000000000001" customHeight="1" x14ac:dyDescent="0.15">
      <c r="A79" s="93">
        <f>IFERROR(IF(OR(AND($I63="する",OR(TRIM($I79)="", NOT(OR(IFERROR(SEARCH(" ",$I79),0)&gt;0, IFERROR(SEARCH("　",$I79),0)&gt;0)))),AND($I63="しない",NOT(ISBLANK($I79)))),1001,0),3)</f>
        <v>0</v>
      </c>
      <c r="B79" s="93"/>
      <c r="C79" s="112"/>
      <c r="D79" s="113">
        <v>7</v>
      </c>
      <c r="E79" s="88" t="s">
        <v>117</v>
      </c>
      <c r="I79" s="59"/>
      <c r="J79" s="59"/>
      <c r="K79" s="59"/>
      <c r="L79" s="59"/>
      <c r="M79" s="59"/>
      <c r="N79" s="59"/>
      <c r="O79" s="59"/>
      <c r="P79" s="59"/>
      <c r="Q79" s="59"/>
      <c r="R79" s="59"/>
      <c r="S79" s="59"/>
      <c r="T79" s="59"/>
      <c r="U79" s="59"/>
      <c r="V79" s="59"/>
      <c r="W79" s="59"/>
      <c r="X79" s="59"/>
      <c r="Y79" s="59"/>
      <c r="Z79" s="117"/>
    </row>
    <row r="80" spans="1:26" ht="20.100000000000001" customHeight="1" x14ac:dyDescent="0.15">
      <c r="A80" s="93"/>
      <c r="B80" s="93"/>
      <c r="C80" s="121"/>
      <c r="D80" s="118"/>
      <c r="E80" s="142" t="s">
        <v>118</v>
      </c>
      <c r="F80" s="118"/>
      <c r="G80" s="118"/>
      <c r="H80" s="118"/>
      <c r="I80" s="124"/>
      <c r="J80" s="120" t="s">
        <v>99</v>
      </c>
      <c r="K80" s="120"/>
      <c r="L80" s="120"/>
      <c r="M80" s="120"/>
      <c r="N80" s="120"/>
      <c r="O80" s="120"/>
      <c r="P80" s="120"/>
      <c r="Q80" s="120"/>
      <c r="R80" s="120"/>
      <c r="S80" s="120"/>
      <c r="T80" s="120"/>
      <c r="U80" s="120"/>
      <c r="V80" s="120"/>
      <c r="W80" s="120"/>
      <c r="X80" s="120"/>
      <c r="Y80" s="120"/>
      <c r="Z80" s="117"/>
    </row>
    <row r="81" spans="1:27" ht="20.100000000000001" customHeight="1" x14ac:dyDescent="0.15">
      <c r="A81" s="93">
        <f>IFERROR(IF(OR(AND($I63="する",OR(TRIM($I81)="", NOT(OR(IFERROR(SEARCH(" ",$I81),0)&gt;0, IFERROR(SEARCH("　",$I81),0)&gt;0)))),AND($I63="しない",NOT(ISBLANK($I81)))),1001,0),3)</f>
        <v>0</v>
      </c>
      <c r="B81" s="93"/>
      <c r="C81" s="112"/>
      <c r="D81" s="113">
        <v>8</v>
      </c>
      <c r="E81" s="88" t="s">
        <v>117</v>
      </c>
      <c r="I81" s="59"/>
      <c r="J81" s="59"/>
      <c r="K81" s="59"/>
      <c r="L81" s="59"/>
      <c r="M81" s="59"/>
      <c r="N81" s="59"/>
      <c r="O81" s="59"/>
      <c r="P81" s="59"/>
      <c r="Q81" s="59"/>
      <c r="R81" s="59"/>
      <c r="S81" s="59"/>
      <c r="T81" s="59"/>
      <c r="U81" s="59"/>
      <c r="V81" s="59"/>
      <c r="W81" s="59"/>
      <c r="X81" s="59"/>
      <c r="Y81" s="59"/>
      <c r="Z81" s="117"/>
    </row>
    <row r="82" spans="1:27" ht="20.100000000000001" customHeight="1" x14ac:dyDescent="0.15">
      <c r="A82" s="93"/>
      <c r="B82" s="93"/>
      <c r="C82" s="121"/>
      <c r="D82" s="118"/>
      <c r="E82" s="118"/>
      <c r="F82" s="118"/>
      <c r="G82" s="118"/>
      <c r="H82" s="118"/>
      <c r="I82" s="124"/>
      <c r="J82" s="120" t="s">
        <v>101</v>
      </c>
      <c r="K82" s="120"/>
      <c r="L82" s="120"/>
      <c r="M82" s="120"/>
      <c r="N82" s="120"/>
      <c r="O82" s="120"/>
      <c r="P82" s="120"/>
      <c r="Q82" s="120"/>
      <c r="R82" s="120"/>
      <c r="S82" s="120"/>
      <c r="T82" s="120"/>
      <c r="U82" s="120"/>
      <c r="V82" s="120"/>
      <c r="W82" s="120"/>
      <c r="X82" s="120"/>
      <c r="Y82" s="120"/>
      <c r="Z82" s="117"/>
    </row>
    <row r="83" spans="1:27" ht="20.100000000000001" customHeight="1" x14ac:dyDescent="0.15">
      <c r="A83" s="93">
        <f>IFERROR(IF(OR(AND($I63="する",NOT(AND(TRIM($I83)&lt;&gt;"",ISNUMBER(VALUE(SUBSTITUTE($I83,"-",""))),IFERROR(SEARCH("-",$I83),0)&gt;0))), AND($I63="しない",NOT(ISBLANK($I83)))),1001,0),3)</f>
        <v>0</v>
      </c>
      <c r="B83" s="93"/>
      <c r="C83" s="112"/>
      <c r="D83" s="113">
        <v>9</v>
      </c>
      <c r="E83" s="88" t="s">
        <v>102</v>
      </c>
      <c r="I83" s="59"/>
      <c r="J83" s="59"/>
      <c r="K83" s="59"/>
      <c r="L83" s="59"/>
      <c r="M83" s="59"/>
      <c r="O83" s="125" t="s">
        <v>103</v>
      </c>
      <c r="P83" s="1"/>
      <c r="Q83" s="88" t="s">
        <v>104</v>
      </c>
      <c r="Y83" s="119"/>
      <c r="Z83" s="117"/>
    </row>
    <row r="84" spans="1:27" ht="20.100000000000001" customHeight="1" x14ac:dyDescent="0.15">
      <c r="A84" s="93">
        <f>IFERROR(IF(AND($I63="しない",NOT(ISBLANK($P83))),1001,0),3)</f>
        <v>0</v>
      </c>
      <c r="B84" s="93"/>
      <c r="C84" s="121"/>
      <c r="D84" s="118"/>
      <c r="E84" s="118"/>
      <c r="F84" s="118"/>
      <c r="G84" s="118"/>
      <c r="H84" s="118"/>
      <c r="I84" s="115"/>
      <c r="J84" s="120" t="s">
        <v>105</v>
      </c>
      <c r="K84" s="119"/>
      <c r="L84" s="119"/>
      <c r="M84" s="119"/>
      <c r="N84" s="119"/>
      <c r="O84" s="119"/>
      <c r="P84" s="119"/>
      <c r="Q84" s="119"/>
      <c r="R84" s="119"/>
      <c r="S84" s="119"/>
      <c r="T84" s="119"/>
      <c r="U84" s="119"/>
      <c r="V84" s="119"/>
      <c r="W84" s="119"/>
      <c r="X84" s="119"/>
      <c r="Y84" s="119"/>
      <c r="Z84" s="117"/>
    </row>
    <row r="85" spans="1:27" ht="20.100000000000001" customHeight="1" x14ac:dyDescent="0.15">
      <c r="A85" s="93">
        <f>IFERROR(IF(OR(AND($I63="する",AND(TRIM($I85)&lt;&gt;"",NOT(AND(ISNUMBER(VALUE(SUBSTITUTE($I85,"-",""))),IFERROR(SEARCH("-",$I85),0)&gt;0)))), AND($I63="しない",NOT(ISBLANK($I85)))),1001,0),3)</f>
        <v>0</v>
      </c>
      <c r="B85" s="93"/>
      <c r="C85" s="112"/>
      <c r="D85" s="113">
        <v>10</v>
      </c>
      <c r="E85" s="88" t="s">
        <v>106</v>
      </c>
      <c r="I85" s="59"/>
      <c r="J85" s="59"/>
      <c r="K85" s="59"/>
      <c r="L85" s="59"/>
      <c r="M85" s="59"/>
      <c r="N85" s="119"/>
      <c r="O85" s="119"/>
      <c r="P85" s="119"/>
      <c r="Q85" s="119"/>
      <c r="R85" s="119"/>
      <c r="S85" s="119"/>
      <c r="T85" s="119"/>
      <c r="U85" s="119"/>
      <c r="V85" s="119"/>
      <c r="W85" s="119"/>
      <c r="X85" s="119"/>
      <c r="Y85" s="119"/>
      <c r="Z85" s="117"/>
    </row>
    <row r="86" spans="1:27" ht="20.100000000000001" customHeight="1" x14ac:dyDescent="0.15">
      <c r="A86" s="93"/>
      <c r="B86" s="93"/>
      <c r="C86" s="121"/>
      <c r="D86" s="118"/>
      <c r="E86" s="118"/>
      <c r="F86" s="118"/>
      <c r="G86" s="118"/>
      <c r="H86" s="118"/>
      <c r="I86" s="115"/>
      <c r="J86" s="120" t="s">
        <v>105</v>
      </c>
      <c r="K86" s="119"/>
      <c r="L86" s="119"/>
      <c r="M86" s="119"/>
      <c r="N86" s="119"/>
      <c r="O86" s="119"/>
      <c r="P86" s="119"/>
      <c r="Q86" s="119"/>
      <c r="R86" s="119"/>
      <c r="S86" s="119"/>
      <c r="T86" s="119"/>
      <c r="U86" s="119"/>
      <c r="V86" s="119"/>
      <c r="W86" s="119"/>
      <c r="X86" s="119"/>
      <c r="Y86" s="119"/>
      <c r="Z86" s="117"/>
    </row>
    <row r="87" spans="1:27" ht="20.100000000000001" customHeight="1" x14ac:dyDescent="0.15">
      <c r="A87" s="93">
        <f>IFERROR(IF(OR(AND($I63="する",AND(TRIM($I87)&lt;&gt;"",NOT(IFERROR(SEARCH("@",$I87),0)&gt;0))),AND($I63="しない",NOT(ISBLANK($I87)))),1001,0),3)</f>
        <v>0</v>
      </c>
      <c r="B87" s="93"/>
      <c r="C87" s="121"/>
      <c r="D87" s="113">
        <v>11</v>
      </c>
      <c r="E87" s="88" t="s">
        <v>107</v>
      </c>
      <c r="I87" s="59"/>
      <c r="J87" s="59"/>
      <c r="K87" s="59"/>
      <c r="L87" s="59"/>
      <c r="M87" s="59"/>
      <c r="N87" s="59"/>
      <c r="O87" s="59"/>
      <c r="P87" s="59"/>
      <c r="Q87" s="43"/>
      <c r="R87" s="59"/>
      <c r="S87" s="59"/>
      <c r="T87" s="59"/>
      <c r="U87" s="59"/>
      <c r="V87" s="59"/>
      <c r="W87" s="59"/>
      <c r="X87" s="59"/>
      <c r="Y87" s="59"/>
      <c r="Z87" s="117"/>
    </row>
    <row r="88" spans="1:27" ht="20.100000000000001" customHeight="1" x14ac:dyDescent="0.15">
      <c r="A88" s="93"/>
      <c r="B88" s="93"/>
      <c r="C88" s="121"/>
      <c r="D88" s="113"/>
      <c r="I88" s="115"/>
      <c r="J88" s="126" t="s">
        <v>159</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3"/>
      <c r="B89" s="93"/>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3"/>
      <c r="B90" s="93"/>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3"/>
      <c r="B91" s="93"/>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3"/>
      <c r="B92" s="93"/>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3"/>
      <c r="B93" s="93"/>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3"/>
      <c r="B94" s="93"/>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3"/>
      <c r="B95" s="93"/>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3"/>
      <c r="B96" s="93"/>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3"/>
      <c r="B97" s="93"/>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3"/>
      <c r="B98" s="93"/>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3"/>
      <c r="B99" s="93"/>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3"/>
      <c r="B100" s="93"/>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3"/>
      <c r="B101" s="93"/>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3"/>
      <c r="B102" s="93"/>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3"/>
      <c r="B103" s="93"/>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3"/>
      <c r="B104" s="93"/>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3"/>
      <c r="B105" s="93"/>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3"/>
      <c r="B106" s="93"/>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3"/>
      <c r="B107" s="93"/>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3"/>
      <c r="B108" s="93"/>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3"/>
      <c r="B109" s="93"/>
      <c r="C109" s="105" t="s">
        <v>119</v>
      </c>
      <c r="D109" s="106"/>
      <c r="E109" s="106"/>
      <c r="F109" s="106"/>
      <c r="G109" s="106"/>
      <c r="H109" s="107"/>
      <c r="Q109" s="150"/>
    </row>
    <row r="110" spans="1:26" ht="15" customHeight="1" x14ac:dyDescent="0.15">
      <c r="A110" s="93"/>
      <c r="B110" s="93"/>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15">
      <c r="A111" s="93"/>
      <c r="B111" s="93"/>
      <c r="C111" s="151"/>
      <c r="D111" s="155" t="s">
        <v>152</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3"/>
      <c r="B112" s="93"/>
      <c r="C112" s="112"/>
      <c r="D112" s="113">
        <v>1</v>
      </c>
      <c r="E112" s="88" t="s">
        <v>120</v>
      </c>
      <c r="I112" s="59"/>
      <c r="J112" s="59"/>
      <c r="K112" s="59"/>
      <c r="L112" s="59"/>
      <c r="M112" s="59"/>
      <c r="N112" s="59"/>
      <c r="O112" s="59"/>
      <c r="P112" s="59"/>
      <c r="Q112" s="67"/>
      <c r="R112" s="59"/>
      <c r="S112" s="59"/>
      <c r="T112" s="59"/>
      <c r="U112" s="59"/>
      <c r="V112" s="59"/>
      <c r="W112" s="59"/>
      <c r="X112" s="59"/>
      <c r="Y112" s="59"/>
      <c r="Z112" s="117"/>
    </row>
    <row r="113" spans="1:26" ht="20.100000000000001" customHeight="1" x14ac:dyDescent="0.15">
      <c r="A113" s="93"/>
      <c r="B113" s="93"/>
      <c r="C113" s="112"/>
      <c r="D113" s="113"/>
      <c r="E113" s="118"/>
      <c r="F113" s="118"/>
      <c r="G113" s="118"/>
      <c r="H113" s="118"/>
      <c r="I113" s="124"/>
      <c r="J113" s="120" t="s">
        <v>121</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3">
        <f>IFERROR(IF(AND(TRIM($I114)&lt;&gt;"", NOT(OR(IFERROR(SEARCH(" ",$I114),0)&gt;0, IFERROR(SEARCH("　",$I114),0)&gt;0))),1001,0),3)</f>
        <v>0</v>
      </c>
      <c r="B114" s="93"/>
      <c r="C114" s="112"/>
      <c r="D114" s="113">
        <f>D112+1</f>
        <v>2</v>
      </c>
      <c r="E114" s="88" t="s">
        <v>122</v>
      </c>
      <c r="I114" s="59"/>
      <c r="J114" s="59"/>
      <c r="K114" s="59"/>
      <c r="L114" s="59"/>
      <c r="M114" s="59"/>
      <c r="N114" s="59"/>
      <c r="O114" s="59"/>
      <c r="P114" s="59"/>
      <c r="Q114" s="59"/>
      <c r="R114" s="59"/>
      <c r="S114" s="59"/>
      <c r="T114" s="59"/>
      <c r="U114" s="59"/>
      <c r="V114" s="59"/>
      <c r="W114" s="59"/>
      <c r="X114" s="59"/>
      <c r="Y114" s="59"/>
      <c r="Z114" s="117"/>
    </row>
    <row r="115" spans="1:26" ht="20.100000000000001" customHeight="1" x14ac:dyDescent="0.15">
      <c r="A115" s="93"/>
      <c r="B115" s="93"/>
      <c r="C115" s="112"/>
      <c r="D115" s="113"/>
      <c r="E115" s="118"/>
      <c r="F115" s="118"/>
      <c r="G115" s="118"/>
      <c r="H115" s="118"/>
      <c r="I115" s="124"/>
      <c r="J115" s="120" t="s">
        <v>99</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3">
        <f>IFERROR(IF(AND(TRIM($I116)&lt;&gt;"", NOT(OR(IFERROR(SEARCH(" ",$I116),0)&gt;0, IFERROR(SEARCH("　",$I116),0)&gt;0))),1001,0),3)</f>
        <v>0</v>
      </c>
      <c r="B116" s="93"/>
      <c r="C116" s="112"/>
      <c r="D116" s="113">
        <f>D114+1</f>
        <v>3</v>
      </c>
      <c r="E116" s="88" t="s">
        <v>123</v>
      </c>
      <c r="I116" s="59"/>
      <c r="J116" s="59"/>
      <c r="K116" s="59"/>
      <c r="L116" s="59"/>
      <c r="M116" s="59"/>
      <c r="N116" s="59"/>
      <c r="O116" s="59"/>
      <c r="P116" s="59"/>
      <c r="Q116" s="59"/>
      <c r="R116" s="59"/>
      <c r="S116" s="59"/>
      <c r="T116" s="59"/>
      <c r="U116" s="59"/>
      <c r="V116" s="59"/>
      <c r="W116" s="59"/>
      <c r="X116" s="59"/>
      <c r="Y116" s="59"/>
      <c r="Z116" s="117"/>
    </row>
    <row r="117" spans="1:26" ht="20.100000000000001" customHeight="1" x14ac:dyDescent="0.15">
      <c r="A117" s="93"/>
      <c r="B117" s="93"/>
      <c r="C117" s="112"/>
      <c r="D117" s="118"/>
      <c r="E117" s="118"/>
      <c r="F117" s="118"/>
      <c r="G117" s="118"/>
      <c r="H117" s="118"/>
      <c r="I117" s="124"/>
      <c r="J117" s="120" t="s">
        <v>101</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3"/>
      <c r="B118" s="93"/>
      <c r="C118" s="112"/>
      <c r="D118" s="113">
        <f>D116+1</f>
        <v>4</v>
      </c>
      <c r="E118" s="88" t="s">
        <v>91</v>
      </c>
      <c r="I118" s="63"/>
      <c r="J118" s="64"/>
      <c r="K118" s="64"/>
      <c r="L118" s="64"/>
      <c r="M118" s="64"/>
      <c r="N118" s="118"/>
      <c r="O118" s="118"/>
      <c r="P118" s="118"/>
      <c r="Q118" s="118"/>
      <c r="R118" s="118"/>
      <c r="S118" s="118"/>
      <c r="T118" s="118"/>
      <c r="U118" s="118"/>
      <c r="V118" s="118"/>
      <c r="W118" s="118"/>
      <c r="X118" s="118"/>
      <c r="Y118" s="118"/>
      <c r="Z118" s="117"/>
    </row>
    <row r="119" spans="1:26" ht="20.100000000000001" customHeight="1" x14ac:dyDescent="0.15">
      <c r="A119" s="93"/>
      <c r="B119" s="93"/>
      <c r="C119" s="112"/>
      <c r="D119" s="113"/>
      <c r="E119" s="118"/>
      <c r="F119" s="118"/>
      <c r="G119" s="118"/>
      <c r="H119" s="118"/>
      <c r="I119" s="115"/>
      <c r="J119" s="120" t="s">
        <v>162</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3">
        <f>IFERROR(IF(AND(TRIM($I120)&lt;&gt;"", AND(OR(ISERROR(FIND("@"&amp;LEFT($I120,3)&amp;"@", 都道府県3))=FALSE, ISERROR(FIND("@"&amp;LEFT($I120,4)&amp;"@",都道府県4))=FALSE))=FALSE),1001,0),3)</f>
        <v>0</v>
      </c>
      <c r="B120" s="93"/>
      <c r="C120" s="112"/>
      <c r="D120" s="113">
        <f>D118+1</f>
        <v>5</v>
      </c>
      <c r="E120" s="88" t="s">
        <v>92</v>
      </c>
      <c r="I120" s="65"/>
      <c r="J120" s="65"/>
      <c r="K120" s="65"/>
      <c r="L120" s="65"/>
      <c r="M120" s="65"/>
      <c r="N120" s="65"/>
      <c r="O120" s="65"/>
      <c r="P120" s="65"/>
      <c r="Q120" s="66"/>
      <c r="R120" s="65"/>
      <c r="S120" s="65"/>
      <c r="T120" s="65"/>
      <c r="U120" s="65"/>
      <c r="V120" s="65"/>
      <c r="W120" s="65"/>
      <c r="X120" s="65"/>
      <c r="Y120" s="65"/>
      <c r="Z120" s="117"/>
    </row>
    <row r="121" spans="1:26" ht="20.100000000000001" customHeight="1" x14ac:dyDescent="0.15">
      <c r="A121" s="93"/>
      <c r="B121" s="93"/>
      <c r="C121" s="112"/>
      <c r="D121" s="113"/>
      <c r="E121" s="118"/>
      <c r="F121" s="118"/>
      <c r="G121" s="118"/>
      <c r="H121" s="118"/>
      <c r="I121" s="115"/>
      <c r="J121" s="120" t="s">
        <v>124</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3">
        <f>IFERROR(IF(AND(TRIM($I122)&lt;&gt;"", NOT(AND(ISNUMBER(VALUE(SUBSTITUTE($I122,"-",""))), IFERROR(SEARCH("-",$I122),0)&gt;0))),1001,0),3)</f>
        <v>0</v>
      </c>
      <c r="B122" s="93"/>
      <c r="C122" s="112"/>
      <c r="D122" s="113">
        <f>D120+1</f>
        <v>6</v>
      </c>
      <c r="E122" s="88" t="s">
        <v>102</v>
      </c>
      <c r="I122" s="59"/>
      <c r="J122" s="59"/>
      <c r="K122" s="59"/>
      <c r="L122" s="59"/>
      <c r="M122" s="59"/>
      <c r="O122" s="125" t="s">
        <v>103</v>
      </c>
      <c r="P122" s="1"/>
      <c r="Q122" s="88" t="s">
        <v>104</v>
      </c>
      <c r="Y122" s="119"/>
      <c r="Z122" s="117"/>
    </row>
    <row r="123" spans="1:26" ht="20.100000000000001" customHeight="1" x14ac:dyDescent="0.15">
      <c r="A123" s="93"/>
      <c r="B123" s="93"/>
      <c r="C123" s="121"/>
      <c r="D123" s="118"/>
      <c r="E123" s="118"/>
      <c r="F123" s="118"/>
      <c r="G123" s="118"/>
      <c r="H123" s="118"/>
      <c r="I123" s="115"/>
      <c r="J123" s="120" t="s">
        <v>125</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3">
        <f>IFERROR(IF(AND(TRIM($I124)&lt;&gt;"", NOT(AND(ISNUMBER(VALUE(SUBSTITUTE($I124,"-",""))), IFERROR(SEARCH("-",$I124),0)&gt;0))),1001,0),3)</f>
        <v>0</v>
      </c>
      <c r="B124" s="93"/>
      <c r="C124" s="112"/>
      <c r="D124" s="113">
        <f>D122+1</f>
        <v>7</v>
      </c>
      <c r="E124" s="88" t="s">
        <v>106</v>
      </c>
      <c r="I124" s="59"/>
      <c r="J124" s="59"/>
      <c r="K124" s="59"/>
      <c r="L124" s="59"/>
      <c r="M124" s="59"/>
      <c r="N124" s="119"/>
      <c r="O124" s="119"/>
      <c r="P124" s="119"/>
      <c r="Q124" s="119"/>
      <c r="R124" s="119"/>
      <c r="S124" s="119"/>
      <c r="T124" s="119"/>
      <c r="U124" s="119"/>
      <c r="V124" s="119"/>
      <c r="W124" s="119"/>
      <c r="X124" s="119"/>
      <c r="Y124" s="119"/>
      <c r="Z124" s="117"/>
    </row>
    <row r="125" spans="1:26" ht="20.100000000000001" customHeight="1" x14ac:dyDescent="0.15">
      <c r="A125" s="93"/>
      <c r="B125" s="93"/>
      <c r="C125" s="121"/>
      <c r="D125" s="118"/>
      <c r="E125" s="118"/>
      <c r="F125" s="118"/>
      <c r="G125" s="118"/>
      <c r="H125" s="118"/>
      <c r="I125" s="115"/>
      <c r="J125" s="120" t="s">
        <v>125</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3">
        <f>IFERROR(IF(AND(TRIM($I126)&lt;&gt;"", NOT(IFERROR(SEARCH("@",$I126),0)&gt;0)),1001,0),3)</f>
        <v>0</v>
      </c>
      <c r="B126" s="93"/>
      <c r="C126" s="112"/>
      <c r="D126" s="113">
        <f>D124+1</f>
        <v>8</v>
      </c>
      <c r="E126" s="88" t="s">
        <v>107</v>
      </c>
      <c r="I126" s="59"/>
      <c r="J126" s="59"/>
      <c r="K126" s="59"/>
      <c r="L126" s="59"/>
      <c r="M126" s="59"/>
      <c r="N126" s="59"/>
      <c r="O126" s="59"/>
      <c r="P126" s="59"/>
      <c r="Q126" s="43"/>
      <c r="R126" s="59"/>
      <c r="S126" s="59"/>
      <c r="T126" s="59"/>
      <c r="U126" s="59"/>
      <c r="V126" s="59"/>
      <c r="W126" s="59"/>
      <c r="X126" s="59"/>
      <c r="Y126" s="59"/>
      <c r="Z126" s="117"/>
    </row>
    <row r="127" spans="1:26" ht="20.100000000000001" customHeight="1" x14ac:dyDescent="0.15">
      <c r="A127" s="93"/>
      <c r="B127" s="93"/>
      <c r="C127" s="121"/>
      <c r="D127" s="118"/>
      <c r="E127" s="118"/>
      <c r="F127" s="118"/>
      <c r="G127" s="118"/>
      <c r="H127" s="118"/>
      <c r="I127" s="115"/>
      <c r="J127" s="126" t="s">
        <v>160</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15">
      <c r="A128" s="93"/>
      <c r="B128" s="93"/>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15">
      <c r="A129" s="93"/>
      <c r="B129" s="93"/>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15">
      <c r="A130" s="93"/>
      <c r="B130" s="93"/>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15">
      <c r="A131" s="93"/>
      <c r="B131" s="93"/>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15">
      <c r="A132" s="93"/>
      <c r="B132" s="93"/>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15">
      <c r="A133" s="93"/>
      <c r="B133" s="93"/>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15">
      <c r="A134" s="93"/>
      <c r="B134" s="93"/>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15">
      <c r="A135" s="93"/>
      <c r="B135" s="93"/>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15">
      <c r="A136" s="93"/>
      <c r="B136" s="93"/>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15">
      <c r="A137" s="93"/>
      <c r="B137" s="93"/>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15">
      <c r="A138" s="93"/>
      <c r="B138" s="93"/>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15">
      <c r="A139" s="93"/>
      <c r="B139" s="93"/>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15">
      <c r="A140" s="93"/>
      <c r="B140" s="93"/>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15">
      <c r="A141" s="93"/>
      <c r="B141" s="93"/>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15">
      <c r="A142" s="93"/>
      <c r="B142" s="93"/>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15">
      <c r="A143" s="93"/>
      <c r="B143" s="93"/>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15">
      <c r="A144" s="93"/>
      <c r="B144" s="93"/>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15">
      <c r="A145" s="93"/>
      <c r="B145" s="93"/>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15">
      <c r="A146" s="93"/>
      <c r="B146" s="93"/>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15">
      <c r="A147" s="93"/>
      <c r="B147" s="93"/>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15">
      <c r="A148" s="93"/>
      <c r="B148" s="93"/>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15">
      <c r="A149" s="93"/>
      <c r="B149" s="93"/>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15">
      <c r="A150" s="93"/>
      <c r="B150" s="93"/>
      <c r="C150" s="105" t="s">
        <v>126</v>
      </c>
      <c r="D150" s="106"/>
      <c r="E150" s="106"/>
      <c r="F150" s="106"/>
      <c r="G150" s="106"/>
      <c r="H150" s="107"/>
      <c r="I150" s="139"/>
      <c r="K150" s="139"/>
    </row>
    <row r="151" spans="1:26" ht="20.100000000000001" customHeight="1" x14ac:dyDescent="0.15">
      <c r="A151" s="93"/>
      <c r="B151" s="93"/>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3"/>
      <c r="B152" s="93"/>
      <c r="C152" s="108"/>
      <c r="D152" s="160" t="s">
        <v>127</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3">
        <f>IFERROR(IF(AND($I153&lt;&gt;"しない", $I153&lt;&gt;"する"),1001,0),3)</f>
        <v>0</v>
      </c>
      <c r="B153" s="93"/>
      <c r="C153" s="112"/>
      <c r="D153" s="113">
        <v>1</v>
      </c>
      <c r="E153" s="118" t="s">
        <v>128</v>
      </c>
      <c r="F153" s="118"/>
      <c r="G153" s="118"/>
      <c r="H153" s="118"/>
      <c r="I153" s="59" t="s">
        <v>129</v>
      </c>
      <c r="J153" s="60"/>
      <c r="K153" s="60"/>
      <c r="L153" s="60"/>
      <c r="M153" s="60"/>
      <c r="N153" s="118"/>
      <c r="O153" s="118"/>
      <c r="P153" s="118"/>
      <c r="Q153" s="118"/>
      <c r="R153" s="118"/>
      <c r="S153" s="118"/>
      <c r="T153" s="118"/>
      <c r="U153" s="118"/>
      <c r="Z153" s="161"/>
    </row>
    <row r="154" spans="1:26" ht="20.100000000000001" customHeight="1" x14ac:dyDescent="0.15">
      <c r="A154" s="93"/>
      <c r="B154" s="93"/>
      <c r="C154" s="121"/>
      <c r="D154" s="118"/>
      <c r="E154" s="118"/>
      <c r="F154" s="118"/>
      <c r="G154" s="118"/>
      <c r="H154" s="118"/>
      <c r="I154" s="162"/>
      <c r="J154" s="120" t="s">
        <v>16</v>
      </c>
      <c r="K154" s="120"/>
      <c r="L154" s="120"/>
      <c r="M154" s="120"/>
      <c r="N154" s="120"/>
      <c r="O154" s="120"/>
      <c r="P154" s="120"/>
      <c r="Q154" s="120"/>
      <c r="R154" s="120"/>
      <c r="S154" s="120"/>
      <c r="T154" s="120"/>
      <c r="U154" s="118"/>
      <c r="Z154" s="161"/>
    </row>
    <row r="155" spans="1:26" ht="20.100000000000001" customHeight="1" x14ac:dyDescent="0.15">
      <c r="A155" s="93">
        <f>IFERROR(IF(AND($I153="する",OR(TRIM($I155)="", NOT(OR(IFERROR(SEARCH(" ",$I155),0)&gt;0, IFERROR(SEARCH("　",$I155),0)&gt;0)))),1001,0),3)</f>
        <v>0</v>
      </c>
      <c r="B155" s="93"/>
      <c r="C155" s="112"/>
      <c r="D155" s="113">
        <v>2</v>
      </c>
      <c r="E155" s="88" t="s">
        <v>122</v>
      </c>
      <c r="I155" s="59"/>
      <c r="J155" s="59"/>
      <c r="K155" s="59"/>
      <c r="L155" s="59"/>
      <c r="M155" s="59"/>
      <c r="N155" s="59"/>
      <c r="O155" s="59"/>
      <c r="P155" s="59"/>
      <c r="Q155" s="59"/>
      <c r="R155" s="59"/>
      <c r="S155" s="59"/>
      <c r="T155" s="59"/>
      <c r="U155" s="59"/>
      <c r="V155" s="59"/>
      <c r="W155" s="59"/>
      <c r="X155" s="59"/>
      <c r="Y155" s="59"/>
      <c r="Z155" s="117"/>
    </row>
    <row r="156" spans="1:26" ht="20.100000000000001" customHeight="1" x14ac:dyDescent="0.15">
      <c r="A156" s="93"/>
      <c r="B156" s="93"/>
      <c r="C156" s="112"/>
      <c r="D156" s="113"/>
      <c r="E156" s="118"/>
      <c r="F156" s="118"/>
      <c r="G156" s="118"/>
      <c r="H156" s="118"/>
      <c r="I156" s="124"/>
      <c r="J156" s="120" t="s">
        <v>99</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3">
        <f>IFERROR(IF(AND($I153="する",OR(TRIM($I157)="", NOT(OR(IFERROR(SEARCH(" ",$I157),0)&gt;0, IFERROR(SEARCH("　",$I157),0)&gt;0)))),1001,0),3)</f>
        <v>0</v>
      </c>
      <c r="B157" s="93"/>
      <c r="C157" s="112"/>
      <c r="D157" s="113">
        <v>3</v>
      </c>
      <c r="E157" s="88" t="s">
        <v>123</v>
      </c>
      <c r="I157" s="59"/>
      <c r="J157" s="59"/>
      <c r="K157" s="59"/>
      <c r="L157" s="59"/>
      <c r="M157" s="59"/>
      <c r="N157" s="59"/>
      <c r="O157" s="59"/>
      <c r="P157" s="59"/>
      <c r="Q157" s="59"/>
      <c r="R157" s="59"/>
      <c r="S157" s="59"/>
      <c r="T157" s="59"/>
      <c r="U157" s="59"/>
      <c r="V157" s="59"/>
      <c r="W157" s="59"/>
      <c r="X157" s="59"/>
      <c r="Y157" s="59"/>
      <c r="Z157" s="117"/>
    </row>
    <row r="158" spans="1:26" ht="20.100000000000001" customHeight="1" x14ac:dyDescent="0.15">
      <c r="A158" s="93"/>
      <c r="B158" s="93"/>
      <c r="C158" s="121"/>
      <c r="D158" s="118"/>
      <c r="E158" s="118"/>
      <c r="F158" s="118"/>
      <c r="G158" s="118"/>
      <c r="H158" s="118"/>
      <c r="I158" s="124"/>
      <c r="J158" s="120" t="s">
        <v>101</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3">
        <f>IFERROR(IF(AND($I153="する",OR(TRIM($I159)="", LEN($I159)&lt;&gt;8, NOT(ISNUMBER(VALUE($I159))), IFERROR(SEARCH("-", $I159),0)&gt;0)),1001,0),3)</f>
        <v>0</v>
      </c>
      <c r="B159" s="93"/>
      <c r="C159" s="112"/>
      <c r="D159" s="113">
        <v>4</v>
      </c>
      <c r="E159" s="88" t="s">
        <v>130</v>
      </c>
      <c r="I159" s="59"/>
      <c r="J159" s="59"/>
      <c r="K159" s="59"/>
      <c r="L159" s="59"/>
      <c r="M159" s="59"/>
      <c r="N159" s="118"/>
      <c r="O159" s="118"/>
      <c r="P159" s="118"/>
      <c r="Q159" s="118"/>
      <c r="R159" s="118"/>
      <c r="S159" s="118"/>
      <c r="T159" s="118"/>
      <c r="U159" s="118"/>
      <c r="V159" s="118"/>
      <c r="W159" s="118"/>
      <c r="X159" s="118"/>
      <c r="Y159" s="118"/>
      <c r="Z159" s="117"/>
    </row>
    <row r="160" spans="1:26" ht="20.100000000000001" customHeight="1" x14ac:dyDescent="0.15">
      <c r="A160" s="93"/>
      <c r="B160" s="93"/>
      <c r="C160" s="121"/>
      <c r="D160" s="118"/>
      <c r="E160" s="118"/>
      <c r="F160" s="118"/>
      <c r="G160" s="118"/>
      <c r="H160" s="118"/>
      <c r="I160" s="115"/>
      <c r="J160" s="120" t="s">
        <v>149</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3">
        <f>IFERROR(IF(AND($I153="する",TRIM($I161)=""),1001,0),3)</f>
        <v>0</v>
      </c>
      <c r="B161" s="93"/>
      <c r="C161" s="112"/>
      <c r="D161" s="113">
        <v>5</v>
      </c>
      <c r="E161" s="88" t="s">
        <v>91</v>
      </c>
      <c r="I161" s="63"/>
      <c r="J161" s="64"/>
      <c r="K161" s="64"/>
      <c r="L161" s="64"/>
      <c r="M161" s="64"/>
      <c r="N161" s="118"/>
      <c r="O161" s="118"/>
      <c r="P161" s="118"/>
      <c r="Q161" s="118"/>
      <c r="R161" s="118"/>
      <c r="S161" s="118"/>
      <c r="T161" s="118"/>
      <c r="U161" s="118"/>
      <c r="V161" s="118"/>
      <c r="W161" s="118"/>
      <c r="X161" s="118"/>
      <c r="Y161" s="118"/>
      <c r="Z161" s="117"/>
    </row>
    <row r="162" spans="1:27" ht="20.100000000000001" customHeight="1" x14ac:dyDescent="0.15">
      <c r="A162" s="93"/>
      <c r="B162" s="93"/>
      <c r="C162" s="112"/>
      <c r="D162" s="113"/>
      <c r="E162" s="118"/>
      <c r="F162" s="118"/>
      <c r="G162" s="118"/>
      <c r="H162" s="118"/>
      <c r="I162" s="115"/>
      <c r="J162" s="120" t="s">
        <v>161</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3">
        <f>IFERROR(IF(AND($I153="する",AND($I163&lt;&gt;"", OR(ISERROR(FIND("@"&amp;LEFT($I163,3)&amp;"@", 都道府県3))=FALSE, ISERROR(FIND("@"&amp;LEFT($I163,4)&amp;"@",都道府県4))=FALSE))=FALSE),1001,0),3)</f>
        <v>0</v>
      </c>
      <c r="B163" s="93"/>
      <c r="C163" s="112"/>
      <c r="D163" s="113">
        <v>6</v>
      </c>
      <c r="E163" s="88" t="s">
        <v>92</v>
      </c>
      <c r="I163" s="65"/>
      <c r="J163" s="65"/>
      <c r="K163" s="65"/>
      <c r="L163" s="65"/>
      <c r="M163" s="65"/>
      <c r="N163" s="65"/>
      <c r="O163" s="65"/>
      <c r="P163" s="65"/>
      <c r="Q163" s="66"/>
      <c r="R163" s="65"/>
      <c r="S163" s="65"/>
      <c r="T163" s="65"/>
      <c r="U163" s="65"/>
      <c r="V163" s="65"/>
      <c r="W163" s="65"/>
      <c r="X163" s="65"/>
      <c r="Y163" s="65"/>
      <c r="Z163" s="117"/>
    </row>
    <row r="164" spans="1:27" ht="20.100000000000001" customHeight="1" x14ac:dyDescent="0.15">
      <c r="A164" s="93"/>
      <c r="B164" s="93"/>
      <c r="C164" s="112"/>
      <c r="D164" s="113"/>
      <c r="E164" s="118"/>
      <c r="F164" s="118"/>
      <c r="G164" s="118"/>
      <c r="H164" s="118"/>
      <c r="I164" s="115"/>
      <c r="J164" s="120" t="s">
        <v>93</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3">
        <f>IFERROR(IF(AND($I153="する",NOT(AND(TRIM($I165)&lt;&gt;"",ISNUMBER(VALUE(SUBSTITUTE($I165,"-",""))),IFERROR(SEARCH("-",$I165),0)&gt;0))),1001,0),3)</f>
        <v>0</v>
      </c>
      <c r="B165" s="93"/>
      <c r="C165" s="112"/>
      <c r="D165" s="113">
        <v>7</v>
      </c>
      <c r="E165" s="88" t="s">
        <v>102</v>
      </c>
      <c r="I165" s="59"/>
      <c r="J165" s="59"/>
      <c r="K165" s="59"/>
      <c r="L165" s="59"/>
      <c r="M165" s="59"/>
      <c r="Y165" s="119"/>
      <c r="Z165" s="117"/>
    </row>
    <row r="166" spans="1:27" ht="20.100000000000001" customHeight="1" x14ac:dyDescent="0.15">
      <c r="A166" s="93"/>
      <c r="B166" s="93"/>
      <c r="C166" s="121"/>
      <c r="D166" s="118"/>
      <c r="E166" s="118"/>
      <c r="F166" s="118"/>
      <c r="G166" s="118"/>
      <c r="H166" s="118"/>
      <c r="I166" s="115"/>
      <c r="J166" s="120" t="s">
        <v>105</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3">
        <f>IFERROR(IF(AND($I153="する",AND(TRIM($I167)&lt;&gt;"",NOT(AND(ISNUMBER(VALUE(SUBSTITUTE($I167,"-",""))),IFERROR(SEARCH("-",$I167),0)&gt;0)))),1001,0),3)</f>
        <v>0</v>
      </c>
      <c r="B167" s="93"/>
      <c r="C167" s="112"/>
      <c r="D167" s="113">
        <v>8</v>
      </c>
      <c r="E167" s="88" t="s">
        <v>106</v>
      </c>
      <c r="I167" s="59"/>
      <c r="J167" s="59"/>
      <c r="K167" s="59"/>
      <c r="L167" s="59"/>
      <c r="M167" s="59"/>
      <c r="N167" s="119"/>
      <c r="O167" s="119"/>
      <c r="P167" s="119"/>
      <c r="Q167" s="119"/>
      <c r="R167" s="119"/>
      <c r="S167" s="119"/>
      <c r="T167" s="119"/>
      <c r="U167" s="119"/>
      <c r="V167" s="119"/>
      <c r="W167" s="119"/>
      <c r="X167" s="119"/>
      <c r="Y167" s="119"/>
      <c r="Z167" s="117"/>
    </row>
    <row r="168" spans="1:27" ht="20.100000000000001" customHeight="1" x14ac:dyDescent="0.15">
      <c r="A168" s="93"/>
      <c r="B168" s="93"/>
      <c r="C168" s="121"/>
      <c r="D168" s="118"/>
      <c r="E168" s="118"/>
      <c r="F168" s="118"/>
      <c r="G168" s="118"/>
      <c r="H168" s="118"/>
      <c r="I168" s="115"/>
      <c r="J168" s="120" t="s">
        <v>105</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3">
        <f>IFERROR(IF(AND($I153="する",AND(TRIM($I169)&lt;&gt;"", NOT(IFERROR(SEARCH("@",$I169),0)&gt;0))),1001,0),3)</f>
        <v>0</v>
      </c>
      <c r="B169" s="93"/>
      <c r="C169" s="112"/>
      <c r="D169" s="113">
        <v>9</v>
      </c>
      <c r="E169" s="88" t="s">
        <v>107</v>
      </c>
      <c r="I169" s="59"/>
      <c r="J169" s="59"/>
      <c r="K169" s="59"/>
      <c r="L169" s="59"/>
      <c r="M169" s="59"/>
      <c r="N169" s="59"/>
      <c r="O169" s="59"/>
      <c r="P169" s="59"/>
      <c r="Q169" s="43"/>
      <c r="R169" s="59"/>
      <c r="S169" s="59"/>
      <c r="T169" s="59"/>
      <c r="U169" s="59"/>
      <c r="V169" s="59"/>
      <c r="W169" s="59"/>
      <c r="X169" s="59"/>
      <c r="Y169" s="59"/>
      <c r="Z169" s="117"/>
    </row>
    <row r="170" spans="1:27" ht="20.100000000000001" customHeight="1" x14ac:dyDescent="0.15">
      <c r="A170" s="93"/>
      <c r="B170" s="93"/>
      <c r="C170" s="121"/>
      <c r="D170" s="118"/>
      <c r="E170" s="118"/>
      <c r="F170" s="118"/>
      <c r="G170" s="118"/>
      <c r="H170" s="118"/>
      <c r="I170" s="115"/>
      <c r="J170" s="126" t="s">
        <v>159</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3"/>
      <c r="B171" s="93"/>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15">
      <c r="A172" s="93"/>
      <c r="B172" s="93"/>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15">
      <c r="A173" s="93"/>
      <c r="B173" s="93"/>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15">
      <c r="A174" s="93"/>
      <c r="B174" s="93"/>
      <c r="C174" s="105" t="s">
        <v>14</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15">
      <c r="A175" s="93"/>
      <c r="B175" s="93"/>
      <c r="C175" s="168"/>
      <c r="D175" s="169"/>
      <c r="E175" s="169"/>
      <c r="F175" s="169"/>
      <c r="G175" s="169"/>
      <c r="H175" s="169"/>
      <c r="Z175" s="161"/>
      <c r="AA175" s="129"/>
    </row>
    <row r="176" spans="1:27" ht="20.100000000000001" customHeight="1" x14ac:dyDescent="0.15">
      <c r="A176" s="104"/>
      <c r="B176" s="93"/>
      <c r="C176" s="108"/>
      <c r="D176" s="113">
        <v>1</v>
      </c>
      <c r="E176" s="88" t="s">
        <v>25</v>
      </c>
      <c r="I176" s="42"/>
      <c r="J176" s="44"/>
      <c r="K176" s="44"/>
      <c r="L176" s="44"/>
      <c r="M176" s="44"/>
      <c r="N176" s="170"/>
      <c r="O176" s="170"/>
      <c r="P176" s="170"/>
      <c r="Q176" s="170"/>
      <c r="R176" s="170"/>
      <c r="S176" s="170"/>
      <c r="T176" s="170"/>
      <c r="U176" s="170"/>
      <c r="V176" s="118"/>
      <c r="W176" s="118"/>
      <c r="Z176" s="161"/>
    </row>
    <row r="177" spans="1:26" ht="30" customHeight="1" x14ac:dyDescent="0.15">
      <c r="A177" s="104"/>
      <c r="B177" s="93"/>
      <c r="C177" s="108"/>
      <c r="D177" s="171"/>
      <c r="E177" s="172"/>
      <c r="F177" s="172"/>
      <c r="G177" s="172"/>
      <c r="H177" s="170"/>
      <c r="I177" s="173"/>
      <c r="J177" s="141"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1"/>
      <c r="L177" s="141"/>
      <c r="M177" s="141"/>
      <c r="N177" s="141"/>
      <c r="O177" s="141"/>
      <c r="P177" s="141"/>
      <c r="Q177" s="141"/>
      <c r="R177" s="141"/>
      <c r="S177" s="141"/>
      <c r="T177" s="141"/>
      <c r="U177" s="141"/>
      <c r="V177" s="141"/>
      <c r="W177" s="141"/>
      <c r="X177" s="141"/>
      <c r="Y177" s="141"/>
      <c r="Z177" s="161"/>
    </row>
    <row r="178" spans="1:26" ht="20.100000000000001" customHeight="1" x14ac:dyDescent="0.15">
      <c r="A178" s="104"/>
      <c r="B178" s="93"/>
      <c r="C178" s="108"/>
      <c r="D178" s="113">
        <v>2</v>
      </c>
      <c r="E178" s="88" t="s">
        <v>26</v>
      </c>
      <c r="I178" s="59"/>
      <c r="J178" s="44"/>
      <c r="K178" s="44"/>
      <c r="L178" s="44"/>
      <c r="M178" s="44"/>
      <c r="N178" s="170"/>
      <c r="O178" s="170"/>
      <c r="P178" s="149"/>
      <c r="Q178" s="170"/>
      <c r="R178" s="170"/>
      <c r="S178" s="170"/>
      <c r="T178" s="170"/>
      <c r="U178" s="170"/>
      <c r="V178" s="118"/>
      <c r="W178" s="118"/>
      <c r="Z178" s="161"/>
    </row>
    <row r="179" spans="1:26" ht="20.100000000000001" customHeight="1" x14ac:dyDescent="0.15">
      <c r="A179" s="104"/>
      <c r="B179" s="93"/>
      <c r="C179" s="108"/>
      <c r="D179" s="171"/>
      <c r="E179" s="172"/>
      <c r="F179" s="172"/>
      <c r="G179" s="172"/>
      <c r="H179" s="170"/>
      <c r="I179" s="173"/>
      <c r="J179" s="174" t="s">
        <v>169</v>
      </c>
      <c r="K179" s="174"/>
      <c r="L179" s="174"/>
      <c r="M179" s="174"/>
      <c r="N179" s="174"/>
      <c r="O179" s="174"/>
      <c r="P179" s="174"/>
      <c r="Q179" s="174"/>
      <c r="R179" s="174"/>
      <c r="S179" s="174"/>
      <c r="T179" s="174"/>
      <c r="U179" s="174"/>
      <c r="V179" s="174"/>
      <c r="W179" s="174"/>
      <c r="X179" s="174"/>
      <c r="Y179" s="174"/>
      <c r="Z179" s="161"/>
    </row>
    <row r="180" spans="1:26" ht="20.100000000000001" customHeight="1" x14ac:dyDescent="0.15">
      <c r="A180" s="93"/>
      <c r="B180" s="93"/>
      <c r="C180" s="112"/>
      <c r="D180" s="113">
        <v>3</v>
      </c>
      <c r="E180" s="118" t="s">
        <v>1</v>
      </c>
      <c r="F180" s="118"/>
      <c r="P180" s="175"/>
      <c r="Q180" s="176"/>
      <c r="R180" s="176"/>
      <c r="S180" s="176"/>
      <c r="T180" s="176"/>
      <c r="U180" s="176"/>
      <c r="V180" s="176"/>
      <c r="W180" s="176"/>
      <c r="X180" s="176"/>
      <c r="Y180" s="176"/>
      <c r="Z180" s="117"/>
    </row>
    <row r="181" spans="1:26" ht="45" customHeight="1" x14ac:dyDescent="0.15">
      <c r="A181" s="93"/>
      <c r="B181" s="93"/>
      <c r="C181" s="112"/>
      <c r="D181" s="113"/>
      <c r="E181" s="177" t="s">
        <v>40</v>
      </c>
      <c r="F181" s="177"/>
      <c r="G181" s="177"/>
      <c r="H181" s="177"/>
      <c r="I181" s="177"/>
      <c r="J181" s="177"/>
      <c r="K181" s="177"/>
      <c r="L181" s="177"/>
      <c r="M181" s="177"/>
      <c r="N181" s="177"/>
      <c r="O181" s="177"/>
      <c r="P181" s="177"/>
      <c r="Q181" s="177"/>
      <c r="R181" s="177"/>
      <c r="S181" s="177"/>
      <c r="T181" s="177"/>
      <c r="U181" s="177"/>
      <c r="V181" s="177"/>
      <c r="W181" s="177"/>
      <c r="X181" s="177"/>
      <c r="Y181" s="177"/>
      <c r="Z181" s="117"/>
    </row>
    <row r="182" spans="1:26" ht="20.100000000000001" customHeight="1" x14ac:dyDescent="0.15">
      <c r="A182" s="93">
        <f>IFERROR(IF(COUNTIF($K183:$K186,"○")&gt;1,1001,0),3)</f>
        <v>0</v>
      </c>
      <c r="B182" s="359"/>
      <c r="C182" s="112"/>
      <c r="D182" s="113"/>
      <c r="E182" s="178" t="s">
        <v>8</v>
      </c>
      <c r="F182" s="179"/>
      <c r="G182" s="179"/>
      <c r="H182" s="179"/>
      <c r="I182" s="179"/>
      <c r="J182" s="180"/>
      <c r="K182" s="181" t="s">
        <v>19</v>
      </c>
      <c r="L182" s="182"/>
      <c r="M182" s="183"/>
      <c r="N182" s="184" t="s">
        <v>9</v>
      </c>
      <c r="O182" s="185"/>
      <c r="P182" s="185"/>
      <c r="Q182" s="185"/>
      <c r="R182" s="185"/>
      <c r="S182" s="185"/>
      <c r="T182" s="185"/>
      <c r="U182" s="185"/>
      <c r="V182" s="186"/>
      <c r="W182" s="187" t="s">
        <v>10</v>
      </c>
      <c r="X182" s="188"/>
      <c r="Y182" s="189"/>
      <c r="Z182" s="117"/>
    </row>
    <row r="183" spans="1:26" ht="20.100000000000001" customHeight="1" x14ac:dyDescent="0.15">
      <c r="A183" s="93"/>
      <c r="B183" s="93"/>
      <c r="C183" s="112"/>
      <c r="D183" s="190"/>
      <c r="E183" s="191" t="s">
        <v>20</v>
      </c>
      <c r="F183" s="192"/>
      <c r="G183" s="192"/>
      <c r="H183" s="192"/>
      <c r="I183" s="192"/>
      <c r="J183" s="193"/>
      <c r="K183" s="8"/>
      <c r="L183" s="61"/>
      <c r="M183" s="62"/>
      <c r="N183" s="194"/>
      <c r="O183" s="195"/>
      <c r="P183" s="195"/>
      <c r="Q183" s="195"/>
      <c r="R183" s="195"/>
      <c r="S183" s="195"/>
      <c r="T183" s="195"/>
      <c r="U183" s="195"/>
      <c r="V183" s="196"/>
      <c r="W183" s="197"/>
      <c r="X183" s="198"/>
      <c r="Y183" s="199"/>
      <c r="Z183" s="117"/>
    </row>
    <row r="184" spans="1:26" ht="20.100000000000001" customHeight="1" x14ac:dyDescent="0.15">
      <c r="A184" s="93">
        <f>IFERROR(IF(AND($K184="○",TRIM($N184)=""),1001,0),3)</f>
        <v>0</v>
      </c>
      <c r="B184" s="93"/>
      <c r="C184" s="112"/>
      <c r="D184" s="190"/>
      <c r="E184" s="200" t="s">
        <v>21</v>
      </c>
      <c r="F184" s="201"/>
      <c r="G184" s="201"/>
      <c r="H184" s="201"/>
      <c r="I184" s="201"/>
      <c r="J184" s="202"/>
      <c r="K184" s="4"/>
      <c r="L184" s="54"/>
      <c r="M184" s="55"/>
      <c r="N184" s="56"/>
      <c r="O184" s="57"/>
      <c r="P184" s="57"/>
      <c r="Q184" s="57"/>
      <c r="R184" s="57"/>
      <c r="S184" s="57"/>
      <c r="T184" s="57"/>
      <c r="U184" s="57"/>
      <c r="V184" s="58"/>
      <c r="W184" s="203"/>
      <c r="X184" s="204"/>
      <c r="Y184" s="205"/>
      <c r="Z184" s="117"/>
    </row>
    <row r="185" spans="1:26" ht="20.100000000000001" customHeight="1" x14ac:dyDescent="0.15">
      <c r="A185" s="93">
        <f>IFERROR(IF(AND($K185="○",TRIM($N185)=""),1001,0),3)</f>
        <v>0</v>
      </c>
      <c r="B185" s="93"/>
      <c r="C185" s="112"/>
      <c r="D185" s="190"/>
      <c r="E185" s="200" t="s">
        <v>22</v>
      </c>
      <c r="F185" s="201"/>
      <c r="G185" s="201"/>
      <c r="H185" s="201"/>
      <c r="I185" s="201"/>
      <c r="J185" s="202"/>
      <c r="K185" s="4"/>
      <c r="L185" s="54"/>
      <c r="M185" s="55"/>
      <c r="N185" s="56"/>
      <c r="O185" s="57"/>
      <c r="P185" s="57"/>
      <c r="Q185" s="57"/>
      <c r="R185" s="57"/>
      <c r="S185" s="57"/>
      <c r="T185" s="57"/>
      <c r="U185" s="57"/>
      <c r="V185" s="58"/>
      <c r="W185" s="206">
        <v>100</v>
      </c>
      <c r="X185" s="207"/>
      <c r="Y185" s="208" t="s">
        <v>11</v>
      </c>
      <c r="Z185" s="117"/>
    </row>
    <row r="186" spans="1:26" ht="20.100000000000001" customHeight="1" x14ac:dyDescent="0.15">
      <c r="A186" s="93">
        <f>IFERROR(IF(AND($K186="○",OR(TRIM($N186)="",TRIM($W186)="")),1001,0),3)</f>
        <v>0</v>
      </c>
      <c r="B186" s="93"/>
      <c r="C186" s="112"/>
      <c r="D186" s="190"/>
      <c r="E186" s="209" t="s">
        <v>23</v>
      </c>
      <c r="F186" s="210"/>
      <c r="G186" s="210"/>
      <c r="H186" s="210"/>
      <c r="I186" s="210"/>
      <c r="J186" s="211"/>
      <c r="K186" s="68"/>
      <c r="L186" s="69"/>
      <c r="M186" s="70"/>
      <c r="N186" s="56"/>
      <c r="O186" s="57"/>
      <c r="P186" s="74"/>
      <c r="Q186" s="57"/>
      <c r="R186" s="57"/>
      <c r="S186" s="57"/>
      <c r="T186" s="57"/>
      <c r="U186" s="57"/>
      <c r="V186" s="58"/>
      <c r="W186" s="75"/>
      <c r="X186" s="76"/>
      <c r="Y186" s="212" t="s">
        <v>11</v>
      </c>
      <c r="Z186" s="117"/>
    </row>
    <row r="187" spans="1:26" ht="20.100000000000001" customHeight="1" x14ac:dyDescent="0.15">
      <c r="A187" s="93"/>
      <c r="B187" s="93"/>
      <c r="C187" s="112"/>
      <c r="D187" s="190"/>
      <c r="E187" s="213"/>
      <c r="F187" s="214"/>
      <c r="G187" s="214"/>
      <c r="H187" s="214"/>
      <c r="I187" s="214"/>
      <c r="J187" s="215"/>
      <c r="K187" s="71"/>
      <c r="L187" s="72"/>
      <c r="M187" s="73"/>
      <c r="N187" s="77"/>
      <c r="O187" s="78"/>
      <c r="P187" s="79"/>
      <c r="Q187" s="78"/>
      <c r="R187" s="78"/>
      <c r="S187" s="78"/>
      <c r="T187" s="78"/>
      <c r="U187" s="78"/>
      <c r="V187" s="80"/>
      <c r="W187" s="81"/>
      <c r="X187" s="82"/>
      <c r="Y187" s="216" t="s">
        <v>11</v>
      </c>
      <c r="Z187" s="117"/>
    </row>
    <row r="188" spans="1:26" ht="20.100000000000001" customHeight="1" x14ac:dyDescent="0.15">
      <c r="A188" s="93"/>
      <c r="B188" s="93"/>
      <c r="C188" s="112"/>
      <c r="D188" s="113"/>
      <c r="E188" s="217"/>
      <c r="F188" s="217"/>
      <c r="G188" s="217"/>
      <c r="H188" s="217"/>
      <c r="I188" s="217"/>
      <c r="J188" s="217"/>
      <c r="K188" s="119"/>
      <c r="L188" s="119"/>
      <c r="M188" s="119"/>
      <c r="N188" s="119"/>
      <c r="O188" s="119"/>
      <c r="P188" s="119"/>
      <c r="Q188" s="119"/>
      <c r="R188" s="119"/>
      <c r="S188" s="119"/>
      <c r="T188" s="119"/>
      <c r="U188" s="119"/>
      <c r="V188" s="119"/>
      <c r="W188" s="119"/>
      <c r="X188" s="119"/>
      <c r="Y188" s="119"/>
      <c r="Z188" s="117"/>
    </row>
    <row r="189" spans="1:26" ht="20.100000000000001" customHeight="1" x14ac:dyDescent="0.15">
      <c r="A189" s="93">
        <f>IFERROR(IF(TRIM($I189)="",1001,0),3)</f>
        <v>1001</v>
      </c>
      <c r="B189" s="93"/>
      <c r="C189" s="112"/>
      <c r="D189" s="113">
        <v>4</v>
      </c>
      <c r="E189" s="88" t="s">
        <v>0</v>
      </c>
      <c r="I189" s="45"/>
      <c r="J189" s="45"/>
      <c r="K189" s="45"/>
      <c r="L189" s="45"/>
      <c r="M189" s="45"/>
      <c r="N189" s="118" t="s">
        <v>24</v>
      </c>
      <c r="O189" s="118"/>
      <c r="P189" s="118"/>
      <c r="Q189" s="118"/>
      <c r="R189" s="118"/>
      <c r="S189" s="118"/>
      <c r="T189" s="118"/>
      <c r="U189" s="118"/>
      <c r="V189" s="118"/>
      <c r="W189" s="118"/>
      <c r="X189" s="118"/>
      <c r="Y189" s="118"/>
      <c r="Z189" s="117"/>
    </row>
    <row r="190" spans="1:26" ht="45" customHeight="1" x14ac:dyDescent="0.15">
      <c r="A190" s="93"/>
      <c r="B190" s="93"/>
      <c r="C190" s="121"/>
      <c r="D190" s="118"/>
      <c r="E190" s="118"/>
      <c r="F190" s="118"/>
      <c r="G190" s="118"/>
      <c r="H190" s="118"/>
      <c r="I190" s="115"/>
      <c r="J190" s="141" t="s">
        <v>157</v>
      </c>
      <c r="K190" s="174"/>
      <c r="L190" s="174"/>
      <c r="M190" s="174"/>
      <c r="N190" s="174"/>
      <c r="O190" s="174"/>
      <c r="P190" s="174"/>
      <c r="Q190" s="174"/>
      <c r="R190" s="174"/>
      <c r="S190" s="174"/>
      <c r="T190" s="174"/>
      <c r="U190" s="174"/>
      <c r="V190" s="174"/>
      <c r="W190" s="174"/>
      <c r="X190" s="174"/>
      <c r="Y190" s="174"/>
      <c r="Z190" s="117"/>
    </row>
    <row r="191" spans="1:26" ht="20.100000000000001" customHeight="1" x14ac:dyDescent="0.15">
      <c r="A191" s="93"/>
      <c r="B191" s="93"/>
      <c r="C191" s="112"/>
      <c r="D191" s="113">
        <v>5</v>
      </c>
      <c r="E191" s="88" t="s">
        <v>27</v>
      </c>
      <c r="I191" s="42"/>
      <c r="J191" s="50"/>
      <c r="K191" s="50"/>
      <c r="L191" s="50"/>
      <c r="M191" s="50"/>
      <c r="N191" s="118"/>
      <c r="O191" s="118"/>
      <c r="P191" s="118"/>
      <c r="Q191" s="118"/>
      <c r="R191" s="118"/>
      <c r="S191" s="118"/>
      <c r="T191" s="118"/>
      <c r="U191" s="118"/>
      <c r="V191" s="118"/>
      <c r="W191" s="118"/>
      <c r="X191" s="118"/>
      <c r="Y191" s="118"/>
      <c r="Z191" s="117"/>
    </row>
    <row r="192" spans="1:26" ht="20.100000000000001" customHeight="1" x14ac:dyDescent="0.15">
      <c r="A192" s="93"/>
      <c r="B192" s="93"/>
      <c r="C192" s="121"/>
      <c r="D192" s="118"/>
      <c r="E192" s="118"/>
      <c r="F192" s="118"/>
      <c r="G192" s="118"/>
      <c r="H192" s="118"/>
      <c r="I192" s="115"/>
      <c r="J192" s="120" t="str">
        <f>日付例&amp;"　年月日を入力してください。個人の場合や設立日が1900/3/31以前の場合は、入力不要です。"</f>
        <v>例)2024/4/1、R6/4/1　年月日を入力してください。個人の場合や設立日が1900/3/31以前の場合は、入力不要です。</v>
      </c>
      <c r="K192" s="119"/>
      <c r="L192" s="119"/>
      <c r="M192" s="119"/>
      <c r="N192" s="119"/>
      <c r="O192" s="119"/>
      <c r="P192" s="119"/>
      <c r="Q192" s="119"/>
      <c r="R192" s="119"/>
      <c r="S192" s="119"/>
      <c r="T192" s="119"/>
      <c r="U192" s="119"/>
      <c r="V192" s="119"/>
      <c r="W192" s="119"/>
      <c r="X192" s="119"/>
      <c r="Y192" s="119"/>
      <c r="Z192" s="117"/>
    </row>
    <row r="193" spans="1:27" ht="20.100000000000001" customHeight="1" x14ac:dyDescent="0.15">
      <c r="A193" s="93"/>
      <c r="B193" s="93"/>
      <c r="C193" s="112"/>
      <c r="D193" s="113">
        <v>6</v>
      </c>
      <c r="E193" s="88" t="s">
        <v>131</v>
      </c>
      <c r="F193" s="118"/>
      <c r="G193" s="118"/>
      <c r="H193" s="118"/>
      <c r="I193" s="42"/>
      <c r="J193" s="50"/>
      <c r="K193" s="50"/>
      <c r="L193" s="50"/>
      <c r="M193" s="50"/>
      <c r="N193" s="218"/>
      <c r="O193" s="176"/>
      <c r="P193" s="176"/>
      <c r="Q193" s="176"/>
      <c r="R193" s="176"/>
      <c r="S193" s="176"/>
      <c r="T193" s="176"/>
      <c r="U193" s="176"/>
      <c r="V193" s="176"/>
      <c r="W193" s="176"/>
      <c r="X193" s="176"/>
      <c r="Y193" s="176"/>
      <c r="Z193" s="219"/>
      <c r="AA193" s="121"/>
    </row>
    <row r="194" spans="1:27" ht="20.100000000000001" customHeight="1" x14ac:dyDescent="0.15">
      <c r="A194" s="93"/>
      <c r="B194" s="93"/>
      <c r="C194" s="112"/>
      <c r="D194" s="113"/>
      <c r="E194" s="118"/>
      <c r="F194" s="118"/>
      <c r="G194" s="118"/>
      <c r="H194" s="118"/>
      <c r="I194" s="220"/>
      <c r="J194" s="120" t="str">
        <f>日付例&amp;"　年月日を入力してください。創業日が1900/3/31以前の場合は、入力不要です。"</f>
        <v>例)2024/4/1、R6/4/1　年月日を入力してください。創業日が1900/3/31以前の場合は、入力不要です。</v>
      </c>
      <c r="K194" s="120"/>
      <c r="L194" s="120"/>
      <c r="M194" s="128"/>
      <c r="N194" s="221"/>
      <c r="O194" s="120"/>
      <c r="P194" s="128"/>
      <c r="Q194" s="120"/>
      <c r="R194" s="120"/>
      <c r="S194" s="120"/>
      <c r="T194" s="120"/>
      <c r="U194" s="120"/>
      <c r="V194" s="120"/>
      <c r="W194" s="120"/>
      <c r="X194" s="120"/>
      <c r="Y194" s="120"/>
      <c r="Z194" s="131"/>
      <c r="AA194" s="121"/>
    </row>
    <row r="195" spans="1:27" ht="20.100000000000001" customHeight="1" x14ac:dyDescent="0.15">
      <c r="A195" s="93"/>
      <c r="B195" s="93"/>
      <c r="C195" s="112"/>
      <c r="D195" s="113">
        <v>7</v>
      </c>
      <c r="E195" s="118" t="s">
        <v>28</v>
      </c>
      <c r="F195" s="118"/>
      <c r="G195" s="118"/>
      <c r="H195" s="118"/>
      <c r="I195" s="42"/>
      <c r="J195" s="44"/>
      <c r="K195" s="44"/>
      <c r="L195" s="44"/>
      <c r="M195" s="44"/>
      <c r="N195" s="222" t="s">
        <v>29</v>
      </c>
      <c r="O195" s="42"/>
      <c r="P195" s="43"/>
      <c r="Q195" s="43"/>
      <c r="R195" s="43"/>
      <c r="S195" s="223" t="s">
        <v>30</v>
      </c>
      <c r="U195" s="176"/>
      <c r="V195" s="176"/>
      <c r="W195" s="176"/>
      <c r="X195" s="176"/>
      <c r="Y195" s="176"/>
      <c r="Z195" s="219"/>
      <c r="AA195" s="121"/>
    </row>
    <row r="196" spans="1:27" ht="20.100000000000001" customHeight="1" x14ac:dyDescent="0.15">
      <c r="A196" s="93"/>
      <c r="B196" s="93"/>
      <c r="C196" s="112"/>
      <c r="D196" s="113"/>
      <c r="E196" s="217" t="s">
        <v>31</v>
      </c>
      <c r="F196" s="118"/>
      <c r="G196" s="118"/>
      <c r="H196" s="118"/>
      <c r="I196" s="220"/>
      <c r="J196" s="120" t="str">
        <f>日付例&amp;"　年月日を入力してください。"</f>
        <v>例)2024/4/1、R6/4/1　年月日を入力してください。</v>
      </c>
      <c r="K196" s="120"/>
      <c r="L196" s="120"/>
      <c r="M196" s="128"/>
      <c r="N196" s="221"/>
      <c r="O196" s="120"/>
      <c r="P196" s="128"/>
      <c r="Q196" s="120"/>
      <c r="R196" s="120"/>
      <c r="S196" s="120"/>
      <c r="T196" s="120"/>
      <c r="U196" s="120"/>
      <c r="V196" s="120"/>
      <c r="W196" s="120"/>
      <c r="X196" s="120"/>
      <c r="Y196" s="120"/>
      <c r="Z196" s="131"/>
      <c r="AA196" s="121"/>
    </row>
    <row r="197" spans="1:27" ht="20.100000000000001" customHeight="1" x14ac:dyDescent="0.15">
      <c r="A197" s="93"/>
      <c r="B197" s="93"/>
      <c r="C197" s="112"/>
      <c r="D197" s="113">
        <v>8</v>
      </c>
      <c r="E197" s="224" t="s">
        <v>153</v>
      </c>
      <c r="F197" s="118"/>
      <c r="G197" s="118"/>
      <c r="H197" s="118"/>
      <c r="I197" s="42"/>
      <c r="J197" s="44"/>
      <c r="K197" s="44"/>
      <c r="L197" s="44"/>
      <c r="M197" s="44"/>
      <c r="N197" s="225"/>
      <c r="O197" s="176"/>
      <c r="P197" s="175"/>
      <c r="Q197" s="176"/>
      <c r="R197" s="176"/>
      <c r="S197" s="176"/>
      <c r="T197" s="176"/>
      <c r="U197" s="176"/>
      <c r="V197" s="176"/>
      <c r="W197" s="176"/>
      <c r="X197" s="176"/>
      <c r="Y197" s="176"/>
      <c r="Z197" s="219"/>
      <c r="AA197" s="121"/>
    </row>
    <row r="198" spans="1:27" ht="20.100000000000001" customHeight="1" x14ac:dyDescent="0.15">
      <c r="A198" s="93"/>
      <c r="B198" s="93"/>
      <c r="C198" s="112"/>
      <c r="D198" s="113"/>
      <c r="E198" s="217" t="s">
        <v>132</v>
      </c>
      <c r="F198" s="118"/>
      <c r="G198" s="118"/>
      <c r="H198" s="118"/>
      <c r="I198" s="226"/>
      <c r="J198" s="120" t="str">
        <f>日付例&amp;"　年月日を入力してください。"</f>
        <v>例)2024/4/1、R6/4/1　年月日を入力してください。</v>
      </c>
      <c r="K198" s="120"/>
      <c r="L198" s="120"/>
      <c r="M198" s="128"/>
      <c r="N198" s="221"/>
      <c r="O198" s="120"/>
      <c r="P198" s="128"/>
      <c r="Q198" s="120"/>
      <c r="R198" s="120"/>
      <c r="X198" s="120"/>
      <c r="Y198" s="120"/>
      <c r="Z198" s="131"/>
      <c r="AA198" s="121"/>
    </row>
    <row r="199" spans="1:27" ht="20.100000000000001" customHeight="1" x14ac:dyDescent="0.15">
      <c r="A199" s="93"/>
      <c r="B199" s="93"/>
      <c r="C199" s="112"/>
      <c r="D199" s="113">
        <v>9</v>
      </c>
      <c r="E199" s="88" t="s">
        <v>163</v>
      </c>
      <c r="I199" s="170"/>
      <c r="J199" s="170"/>
      <c r="K199" s="170"/>
      <c r="L199" s="170"/>
      <c r="M199" s="118"/>
      <c r="N199" s="118"/>
      <c r="O199" s="118"/>
      <c r="P199" s="118"/>
      <c r="Q199" s="118"/>
      <c r="R199" s="118"/>
      <c r="S199" s="118"/>
      <c r="T199" s="118"/>
      <c r="U199" s="118"/>
      <c r="V199" s="118"/>
      <c r="W199" s="118"/>
      <c r="X199" s="118"/>
      <c r="Z199" s="161"/>
    </row>
    <row r="200" spans="1:27" ht="20.100000000000001" customHeight="1" x14ac:dyDescent="0.15">
      <c r="A200" s="93">
        <f>IFERROR(IF(TRIM($I200)="",1001,0),3)</f>
        <v>1001</v>
      </c>
      <c r="B200" s="93"/>
      <c r="C200" s="112"/>
      <c r="E200" s="227" t="s">
        <v>133</v>
      </c>
      <c r="F200" s="228"/>
      <c r="G200" s="228"/>
      <c r="H200" s="229"/>
      <c r="I200" s="22"/>
      <c r="J200" s="46"/>
      <c r="K200" s="46"/>
      <c r="L200" s="46"/>
      <c r="M200" s="47"/>
      <c r="Y200" s="118"/>
      <c r="Z200" s="161"/>
    </row>
    <row r="201" spans="1:27" ht="20.100000000000001" customHeight="1" x14ac:dyDescent="0.15">
      <c r="A201" s="93">
        <f>IFERROR(IF(TRIM($I201)="",1001,0),3)</f>
        <v>1001</v>
      </c>
      <c r="B201" s="93"/>
      <c r="C201" s="112"/>
      <c r="D201" s="113"/>
      <c r="E201" s="230" t="s">
        <v>134</v>
      </c>
      <c r="F201" s="231"/>
      <c r="G201" s="231"/>
      <c r="H201" s="232"/>
      <c r="I201" s="25"/>
      <c r="J201" s="48"/>
      <c r="K201" s="48"/>
      <c r="L201" s="48"/>
      <c r="M201" s="49"/>
      <c r="Y201" s="118"/>
      <c r="Z201" s="161"/>
    </row>
    <row r="202" spans="1:27" ht="20.100000000000001" customHeight="1" x14ac:dyDescent="0.15">
      <c r="A202" s="93">
        <f>IFERROR(IF(TRIM($I202)="",1001,0),3)</f>
        <v>1001</v>
      </c>
      <c r="B202" s="93"/>
      <c r="C202" s="112"/>
      <c r="D202" s="113"/>
      <c r="E202" s="233" t="s">
        <v>135</v>
      </c>
      <c r="F202" s="234"/>
      <c r="G202" s="234"/>
      <c r="H202" s="235"/>
      <c r="I202" s="25"/>
      <c r="J202" s="48"/>
      <c r="K202" s="48"/>
      <c r="L202" s="48"/>
      <c r="M202" s="49"/>
      <c r="Y202" s="118"/>
      <c r="Z202" s="161"/>
    </row>
    <row r="203" spans="1:27" ht="20.100000000000001" customHeight="1" x14ac:dyDescent="0.15">
      <c r="A203" s="93"/>
      <c r="B203" s="93"/>
      <c r="C203" s="112"/>
      <c r="D203" s="113"/>
      <c r="E203" s="230" t="s">
        <v>136</v>
      </c>
      <c r="F203" s="231"/>
      <c r="G203" s="231"/>
      <c r="H203" s="232"/>
      <c r="I203" s="236">
        <f>I200+I201+I202</f>
        <v>0</v>
      </c>
      <c r="J203" s="237"/>
      <c r="K203" s="237"/>
      <c r="L203" s="237"/>
      <c r="M203" s="238"/>
      <c r="Y203" s="118"/>
      <c r="Z203" s="161"/>
    </row>
    <row r="204" spans="1:27" ht="20.100000000000001" customHeight="1" x14ac:dyDescent="0.15">
      <c r="A204" s="93">
        <f>IFERROR(IF(TRIM($I204)="",1001,0),3)</f>
        <v>1001</v>
      </c>
      <c r="B204" s="93"/>
      <c r="C204" s="112"/>
      <c r="D204" s="113"/>
      <c r="E204" s="239" t="s">
        <v>137</v>
      </c>
      <c r="F204" s="240"/>
      <c r="G204" s="240"/>
      <c r="H204" s="241"/>
      <c r="I204" s="51"/>
      <c r="J204" s="52"/>
      <c r="K204" s="52"/>
      <c r="L204" s="52"/>
      <c r="M204" s="53"/>
      <c r="Y204" s="118"/>
      <c r="Z204" s="161"/>
    </row>
    <row r="205" spans="1:27" ht="20.100000000000001" customHeight="1" x14ac:dyDescent="0.15">
      <c r="A205" s="93"/>
      <c r="B205" s="93"/>
      <c r="C205" s="112"/>
      <c r="D205" s="113"/>
      <c r="E205" s="242"/>
      <c r="F205" s="243"/>
      <c r="G205" s="225"/>
      <c r="H205" s="225"/>
      <c r="I205" s="218"/>
      <c r="J205" s="225"/>
      <c r="K205" s="225"/>
      <c r="Y205" s="118"/>
      <c r="Z205" s="161"/>
    </row>
    <row r="206" spans="1:27" ht="20.100000000000001" customHeight="1" x14ac:dyDescent="0.15">
      <c r="A206" s="93"/>
      <c r="B206" s="93"/>
      <c r="C206" s="112"/>
      <c r="D206" s="113">
        <v>10</v>
      </c>
      <c r="E206" s="88" t="s">
        <v>32</v>
      </c>
      <c r="I206" s="59"/>
      <c r="J206" s="50"/>
      <c r="K206" s="50"/>
      <c r="L206" s="50"/>
      <c r="M206" s="50"/>
      <c r="N206" s="118"/>
      <c r="O206" s="118"/>
      <c r="P206" s="118"/>
      <c r="Q206" s="118"/>
      <c r="R206" s="118"/>
      <c r="S206" s="118"/>
      <c r="T206" s="118"/>
      <c r="U206" s="118"/>
      <c r="V206" s="118"/>
      <c r="W206" s="118"/>
      <c r="X206" s="118"/>
      <c r="Y206" s="118"/>
      <c r="Z206" s="117"/>
    </row>
    <row r="207" spans="1:27" ht="60" customHeight="1" x14ac:dyDescent="0.15">
      <c r="A207" s="93"/>
      <c r="B207" s="93"/>
      <c r="C207" s="121"/>
      <c r="D207" s="118"/>
      <c r="E207" s="118"/>
      <c r="F207" s="118"/>
      <c r="G207" s="118"/>
      <c r="H207" s="118"/>
      <c r="I207" s="115"/>
      <c r="J207" s="244" t="s">
        <v>158</v>
      </c>
      <c r="K207" s="244"/>
      <c r="L207" s="244"/>
      <c r="M207" s="244"/>
      <c r="N207" s="244"/>
      <c r="O207" s="244"/>
      <c r="P207" s="244"/>
      <c r="Q207" s="244"/>
      <c r="R207" s="244"/>
      <c r="S207" s="244"/>
      <c r="T207" s="244"/>
      <c r="U207" s="244"/>
      <c r="V207" s="244"/>
      <c r="W207" s="244"/>
      <c r="X207" s="244"/>
      <c r="Y207" s="244"/>
      <c r="Z207" s="117"/>
    </row>
    <row r="208" spans="1:27" ht="20.100000000000001" customHeight="1" x14ac:dyDescent="0.15">
      <c r="A208" s="93"/>
      <c r="B208" s="93"/>
      <c r="C208" s="108"/>
      <c r="D208" s="113">
        <v>11</v>
      </c>
      <c r="E208" s="118" t="s">
        <v>33</v>
      </c>
      <c r="F208" s="109"/>
      <c r="G208" s="109"/>
      <c r="H208" s="109"/>
      <c r="I208" s="118"/>
      <c r="J208" s="118"/>
      <c r="K208" s="118"/>
      <c r="L208" s="118"/>
      <c r="M208" s="118"/>
      <c r="N208" s="118"/>
      <c r="O208" s="118"/>
      <c r="P208" s="118"/>
      <c r="Q208" s="118"/>
      <c r="R208" s="118"/>
      <c r="S208" s="118"/>
      <c r="T208" s="118"/>
      <c r="U208" s="118"/>
      <c r="V208" s="118"/>
      <c r="W208" s="118"/>
      <c r="X208" s="118"/>
      <c r="Y208" s="118"/>
      <c r="Z208" s="117"/>
      <c r="AA208" s="121"/>
    </row>
    <row r="209" spans="1:27" ht="20.100000000000001" customHeight="1" x14ac:dyDescent="0.15">
      <c r="A209" s="93"/>
      <c r="B209" s="93"/>
      <c r="C209" s="112"/>
      <c r="D209" s="161"/>
      <c r="E209" s="245" t="s">
        <v>7</v>
      </c>
      <c r="F209" s="246"/>
      <c r="G209" s="246"/>
      <c r="H209" s="247"/>
      <c r="I209" s="248" t="s">
        <v>138</v>
      </c>
      <c r="J209" s="249"/>
      <c r="K209" s="249"/>
      <c r="L209" s="249"/>
      <c r="M209" s="250"/>
      <c r="Z209" s="161"/>
      <c r="AA209" s="121"/>
    </row>
    <row r="210" spans="1:27" ht="20.100000000000001" customHeight="1" x14ac:dyDescent="0.15">
      <c r="A210" s="93"/>
      <c r="B210" s="93"/>
      <c r="C210" s="112"/>
      <c r="D210" s="161"/>
      <c r="E210" s="251" t="s">
        <v>34</v>
      </c>
      <c r="F210" s="252"/>
      <c r="G210" s="252"/>
      <c r="H210" s="253"/>
      <c r="I210" s="22"/>
      <c r="J210" s="23"/>
      <c r="K210" s="23"/>
      <c r="L210" s="23"/>
      <c r="M210" s="24"/>
      <c r="Z210" s="161"/>
      <c r="AA210" s="121"/>
    </row>
    <row r="211" spans="1:27" ht="20.100000000000001" customHeight="1" x14ac:dyDescent="0.15">
      <c r="A211" s="93"/>
      <c r="B211" s="93"/>
      <c r="C211" s="112"/>
      <c r="D211" s="161"/>
      <c r="E211" s="254" t="s">
        <v>35</v>
      </c>
      <c r="F211" s="255"/>
      <c r="G211" s="255"/>
      <c r="H211" s="256"/>
      <c r="I211" s="25"/>
      <c r="J211" s="26"/>
      <c r="K211" s="26"/>
      <c r="L211" s="26"/>
      <c r="M211" s="27"/>
      <c r="Z211" s="161"/>
      <c r="AA211" s="121"/>
    </row>
    <row r="212" spans="1:27" ht="20.100000000000001" customHeight="1" x14ac:dyDescent="0.15">
      <c r="A212" s="93"/>
      <c r="B212" s="93"/>
      <c r="C212" s="112"/>
      <c r="D212" s="161"/>
      <c r="E212" s="254" t="s">
        <v>36</v>
      </c>
      <c r="F212" s="255"/>
      <c r="G212" s="255"/>
      <c r="H212" s="256"/>
      <c r="I212" s="25"/>
      <c r="J212" s="26"/>
      <c r="K212" s="26"/>
      <c r="L212" s="26"/>
      <c r="M212" s="27"/>
      <c r="Z212" s="161"/>
      <c r="AA212" s="121"/>
    </row>
    <row r="213" spans="1:27" ht="20.100000000000001" customHeight="1" thickBot="1" x14ac:dyDescent="0.2">
      <c r="A213" s="93"/>
      <c r="B213" s="93"/>
      <c r="C213" s="112"/>
      <c r="D213" s="161"/>
      <c r="E213" s="257" t="s">
        <v>37</v>
      </c>
      <c r="F213" s="258"/>
      <c r="G213" s="258"/>
      <c r="H213" s="259"/>
      <c r="I213" s="28"/>
      <c r="J213" s="29"/>
      <c r="K213" s="29"/>
      <c r="L213" s="29"/>
      <c r="M213" s="30"/>
      <c r="Z213" s="161"/>
      <c r="AA213" s="121"/>
    </row>
    <row r="214" spans="1:27" ht="20.100000000000001" customHeight="1" thickTop="1" x14ac:dyDescent="0.15">
      <c r="A214" s="93"/>
      <c r="B214" s="93"/>
      <c r="C214" s="112"/>
      <c r="E214" s="260" t="s">
        <v>139</v>
      </c>
      <c r="F214" s="261"/>
      <c r="G214" s="261"/>
      <c r="H214" s="262"/>
      <c r="I214" s="263">
        <f>I210+I212+I213</f>
        <v>0</v>
      </c>
      <c r="J214" s="264"/>
      <c r="K214" s="264"/>
      <c r="L214" s="264"/>
      <c r="M214" s="265"/>
      <c r="Z214" s="161"/>
      <c r="AA214" s="121"/>
    </row>
    <row r="215" spans="1:27" ht="20.100000000000001" customHeight="1" x14ac:dyDescent="0.15">
      <c r="A215" s="93"/>
      <c r="B215" s="93"/>
      <c r="C215" s="112"/>
      <c r="D215" s="113"/>
      <c r="E215" s="118"/>
      <c r="F215" s="118"/>
      <c r="G215" s="118"/>
      <c r="H215" s="118"/>
      <c r="I215" s="176"/>
      <c r="J215" s="176"/>
      <c r="K215" s="176"/>
      <c r="L215" s="225"/>
      <c r="M215" s="225"/>
      <c r="N215" s="225"/>
      <c r="O215" s="176"/>
      <c r="P215" s="176"/>
      <c r="Q215" s="176"/>
      <c r="R215" s="176"/>
      <c r="S215" s="176"/>
      <c r="T215" s="176"/>
      <c r="U215" s="176"/>
      <c r="V215" s="176"/>
      <c r="W215" s="176"/>
      <c r="X215" s="176"/>
      <c r="Y215" s="176"/>
      <c r="Z215" s="219"/>
      <c r="AA215" s="121"/>
    </row>
    <row r="216" spans="1:27" ht="20.100000000000001" customHeight="1" x14ac:dyDescent="0.15">
      <c r="A216" s="93"/>
      <c r="B216" s="93"/>
      <c r="C216" s="112"/>
      <c r="D216" s="113">
        <v>12</v>
      </c>
      <c r="E216" s="118" t="s">
        <v>38</v>
      </c>
      <c r="F216" s="118"/>
      <c r="G216" s="118"/>
      <c r="H216" s="118"/>
      <c r="I216" s="150"/>
      <c r="Z216" s="161"/>
      <c r="AA216" s="121"/>
    </row>
    <row r="217" spans="1:27" ht="20.100000000000001" customHeight="1" x14ac:dyDescent="0.15">
      <c r="A217" s="93"/>
      <c r="B217" s="93"/>
      <c r="C217" s="112"/>
      <c r="D217" s="161"/>
      <c r="E217" s="245" t="s">
        <v>7</v>
      </c>
      <c r="F217" s="246"/>
      <c r="G217" s="246"/>
      <c r="H217" s="247"/>
      <c r="I217" s="248" t="s">
        <v>140</v>
      </c>
      <c r="J217" s="249"/>
      <c r="K217" s="249"/>
      <c r="L217" s="249"/>
      <c r="M217" s="250"/>
      <c r="Z217" s="161"/>
      <c r="AA217" s="121"/>
    </row>
    <row r="218" spans="1:27" ht="20.100000000000001" customHeight="1" x14ac:dyDescent="0.15">
      <c r="A218" s="93"/>
      <c r="B218" s="93"/>
      <c r="C218" s="112"/>
      <c r="D218" s="113"/>
      <c r="E218" s="266" t="s">
        <v>141</v>
      </c>
      <c r="F218" s="267"/>
      <c r="G218" s="267"/>
      <c r="H218" s="268"/>
      <c r="I218" s="22"/>
      <c r="J218" s="23"/>
      <c r="K218" s="23"/>
      <c r="L218" s="23"/>
      <c r="M218" s="24"/>
      <c r="N218" s="88" t="s">
        <v>142</v>
      </c>
      <c r="Z218" s="161"/>
      <c r="AA218" s="121"/>
    </row>
    <row r="219" spans="1:27" ht="20.100000000000001" customHeight="1" thickBot="1" x14ac:dyDescent="0.2">
      <c r="A219" s="93"/>
      <c r="B219" s="93"/>
      <c r="C219" s="112"/>
      <c r="D219" s="113"/>
      <c r="E219" s="269" t="s">
        <v>143</v>
      </c>
      <c r="F219" s="270"/>
      <c r="G219" s="270"/>
      <c r="H219" s="271"/>
      <c r="I219" s="28"/>
      <c r="J219" s="29"/>
      <c r="K219" s="29"/>
      <c r="L219" s="29"/>
      <c r="M219" s="30"/>
      <c r="N219" s="88" t="s">
        <v>142</v>
      </c>
      <c r="Z219" s="161"/>
      <c r="AA219" s="121"/>
    </row>
    <row r="220" spans="1:27" ht="20.100000000000001" customHeight="1" thickTop="1" x14ac:dyDescent="0.15">
      <c r="A220" s="93"/>
      <c r="B220" s="93"/>
      <c r="C220" s="112"/>
      <c r="D220" s="113"/>
      <c r="E220" s="272" t="s">
        <v>39</v>
      </c>
      <c r="F220" s="273"/>
      <c r="G220" s="273"/>
      <c r="H220" s="274"/>
      <c r="I220" s="275" t="str">
        <f>IFERROR(ROUND(I218*100/I219,1),"")</f>
        <v/>
      </c>
      <c r="J220" s="276"/>
      <c r="K220" s="276"/>
      <c r="L220" s="276"/>
      <c r="M220" s="277"/>
      <c r="N220" s="88" t="s">
        <v>11</v>
      </c>
      <c r="Z220" s="161"/>
      <c r="AA220" s="121"/>
    </row>
    <row r="221" spans="1:27" ht="20.100000000000001" customHeight="1" x14ac:dyDescent="0.15">
      <c r="A221" s="93"/>
      <c r="B221" s="93"/>
      <c r="C221" s="112"/>
      <c r="D221" s="113"/>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219"/>
      <c r="AA221" s="121"/>
    </row>
    <row r="222" spans="1:27" ht="20.100000000000001" customHeight="1" x14ac:dyDescent="0.15">
      <c r="A222" s="93"/>
      <c r="B222" s="93"/>
      <c r="C222" s="132"/>
      <c r="D222" s="133"/>
      <c r="E222" s="133"/>
      <c r="F222" s="133"/>
      <c r="G222" s="133"/>
      <c r="H222" s="133"/>
      <c r="I222" s="133"/>
      <c r="J222" s="134"/>
      <c r="K222" s="134"/>
      <c r="L222" s="134"/>
      <c r="M222" s="157"/>
      <c r="N222" s="134"/>
      <c r="O222" s="134"/>
      <c r="P222" s="157"/>
      <c r="Q222" s="134"/>
      <c r="R222" s="134"/>
      <c r="S222" s="134"/>
      <c r="T222" s="134"/>
      <c r="U222" s="134"/>
      <c r="V222" s="134"/>
      <c r="W222" s="134"/>
      <c r="X222" s="134"/>
      <c r="Y222" s="134"/>
      <c r="Z222" s="278"/>
      <c r="AA222" s="121"/>
    </row>
    <row r="223" spans="1:27" ht="20.100000000000001" customHeight="1" x14ac:dyDescent="0.15">
      <c r="A223" s="93"/>
      <c r="B223" s="93"/>
      <c r="C223" s="118"/>
      <c r="D223" s="118"/>
      <c r="E223" s="118"/>
      <c r="F223" s="118"/>
      <c r="G223" s="118"/>
      <c r="H223" s="118"/>
      <c r="I223" s="118"/>
      <c r="J223" s="138"/>
      <c r="K223" s="138"/>
      <c r="L223" s="138"/>
      <c r="M223" s="158"/>
      <c r="N223" s="138"/>
      <c r="O223" s="138"/>
      <c r="P223" s="158"/>
      <c r="Q223" s="138"/>
      <c r="R223" s="138"/>
      <c r="S223" s="138"/>
      <c r="T223" s="138"/>
      <c r="U223" s="138"/>
      <c r="V223" s="138"/>
      <c r="W223" s="138"/>
      <c r="X223" s="138"/>
      <c r="Y223" s="138"/>
      <c r="Z223" s="138"/>
      <c r="AA223" s="138"/>
    </row>
    <row r="224" spans="1:27" ht="20.100000000000001" customHeight="1" x14ac:dyDescent="0.15">
      <c r="A224" s="104"/>
      <c r="B224" s="93"/>
      <c r="C224" s="118"/>
      <c r="D224" s="118"/>
      <c r="E224" s="118"/>
      <c r="F224" s="118"/>
      <c r="G224" s="118"/>
      <c r="H224" s="118"/>
      <c r="I224" s="138"/>
      <c r="J224" s="118"/>
      <c r="K224" s="118"/>
      <c r="L224" s="149"/>
      <c r="M224" s="118"/>
      <c r="N224" s="118"/>
      <c r="O224" s="118"/>
      <c r="P224" s="118"/>
      <c r="Q224" s="118"/>
      <c r="R224" s="118"/>
      <c r="S224" s="118"/>
      <c r="T224" s="118"/>
      <c r="U224" s="118"/>
      <c r="V224" s="118"/>
      <c r="W224" s="118"/>
      <c r="X224" s="118"/>
      <c r="Y224" s="118"/>
      <c r="Z224" s="118"/>
    </row>
    <row r="225" spans="1:26" ht="20.100000000000001" customHeight="1" x14ac:dyDescent="0.15">
      <c r="A225" s="104"/>
      <c r="B225" s="93"/>
      <c r="C225" s="105" t="s">
        <v>43</v>
      </c>
      <c r="D225" s="106"/>
      <c r="E225" s="106"/>
      <c r="F225" s="106"/>
      <c r="G225" s="106"/>
      <c r="H225" s="106"/>
      <c r="I225" s="107"/>
      <c r="L225" s="139"/>
    </row>
    <row r="226" spans="1:26" ht="20.100000000000001" customHeight="1" x14ac:dyDescent="0.15">
      <c r="A226" s="104"/>
      <c r="B226" s="93"/>
      <c r="C226" s="108"/>
      <c r="D226" s="109"/>
      <c r="E226" s="109"/>
      <c r="F226" s="109"/>
      <c r="G226" s="109"/>
      <c r="H226" s="109"/>
      <c r="I226" s="109"/>
      <c r="J226" s="110"/>
      <c r="K226" s="110"/>
      <c r="L226" s="153"/>
      <c r="M226" s="153"/>
      <c r="N226" s="110"/>
      <c r="O226" s="110"/>
      <c r="P226" s="110"/>
      <c r="Q226" s="110"/>
      <c r="R226" s="110"/>
      <c r="S226" s="110"/>
      <c r="T226" s="110"/>
      <c r="U226" s="110"/>
      <c r="V226" s="110"/>
      <c r="W226" s="110"/>
      <c r="X226" s="110"/>
      <c r="Y226" s="110"/>
      <c r="Z226" s="111"/>
    </row>
    <row r="227" spans="1:26" ht="20.100000000000001" hidden="1" customHeight="1" x14ac:dyDescent="0.15">
      <c r="A227" s="104"/>
      <c r="B227" s="93"/>
      <c r="C227" s="108"/>
      <c r="D227" s="109"/>
      <c r="E227" s="109"/>
      <c r="F227" s="109"/>
      <c r="G227" s="109"/>
      <c r="H227" s="109"/>
      <c r="I227" s="109"/>
      <c r="J227" s="118"/>
      <c r="K227" s="118"/>
      <c r="L227" s="149"/>
      <c r="M227" s="149"/>
      <c r="N227" s="118"/>
      <c r="O227" s="118"/>
      <c r="P227" s="118"/>
      <c r="Q227" s="118"/>
      <c r="R227" s="118"/>
      <c r="S227" s="118"/>
      <c r="T227" s="118"/>
      <c r="U227" s="118"/>
      <c r="V227" s="118"/>
      <c r="W227" s="118"/>
      <c r="X227" s="118"/>
      <c r="Y227" s="118"/>
      <c r="Z227" s="117"/>
    </row>
    <row r="228" spans="1:26" ht="20.100000000000001" customHeight="1" x14ac:dyDescent="0.15">
      <c r="A228" s="104"/>
      <c r="B228" s="93"/>
      <c r="C228" s="112"/>
      <c r="D228" s="113">
        <v>1</v>
      </c>
      <c r="E228" s="88" t="s">
        <v>42</v>
      </c>
      <c r="J228" s="119"/>
      <c r="K228" s="119"/>
      <c r="L228" s="156"/>
      <c r="M228" s="119"/>
      <c r="N228" s="119"/>
      <c r="O228" s="156"/>
      <c r="P228" s="119"/>
      <c r="Q228" s="119"/>
      <c r="R228" s="156"/>
      <c r="S228" s="119"/>
      <c r="T228" s="119"/>
      <c r="U228" s="119"/>
      <c r="V228" s="119"/>
      <c r="W228" s="119"/>
      <c r="X228" s="119"/>
      <c r="Y228" s="119"/>
      <c r="Z228" s="117"/>
    </row>
    <row r="229" spans="1:26" ht="30" customHeight="1" x14ac:dyDescent="0.15">
      <c r="A229" s="104"/>
      <c r="B229" s="93"/>
      <c r="C229" s="112"/>
      <c r="D229" s="113"/>
      <c r="E229" s="279" t="s">
        <v>146</v>
      </c>
      <c r="F229" s="279"/>
      <c r="G229" s="279"/>
      <c r="H229" s="279"/>
      <c r="I229" s="279"/>
      <c r="J229" s="279"/>
      <c r="K229" s="279"/>
      <c r="L229" s="279"/>
      <c r="M229" s="279"/>
      <c r="N229" s="279"/>
      <c r="O229" s="279"/>
      <c r="P229" s="279"/>
      <c r="Q229" s="279"/>
      <c r="R229" s="279"/>
      <c r="S229" s="279"/>
      <c r="T229" s="279"/>
      <c r="U229" s="279"/>
      <c r="V229" s="279"/>
      <c r="W229" s="279"/>
      <c r="X229" s="279"/>
      <c r="Y229" s="279"/>
      <c r="Z229" s="117"/>
    </row>
    <row r="230" spans="1:26" ht="20.100000000000001" customHeight="1" x14ac:dyDescent="0.15">
      <c r="A230" s="104"/>
      <c r="B230" s="93"/>
      <c r="C230" s="108"/>
      <c r="D230" s="219"/>
      <c r="E230" s="280" t="s">
        <v>144</v>
      </c>
      <c r="F230" s="281"/>
      <c r="G230" s="281"/>
      <c r="H230" s="281"/>
      <c r="I230" s="281"/>
      <c r="J230" s="281"/>
      <c r="K230" s="281"/>
      <c r="L230" s="281"/>
      <c r="M230" s="281"/>
      <c r="N230" s="281"/>
      <c r="O230" s="281"/>
      <c r="P230" s="280" t="s">
        <v>145</v>
      </c>
      <c r="Q230" s="281"/>
      <c r="R230" s="281"/>
      <c r="S230" s="281"/>
      <c r="T230" s="281"/>
      <c r="U230" s="282"/>
      <c r="V230" s="283" t="s">
        <v>172</v>
      </c>
      <c r="W230" s="284"/>
      <c r="X230" s="284"/>
      <c r="Y230" s="285"/>
      <c r="Z230" s="161"/>
    </row>
    <row r="231" spans="1:26" ht="20.100000000000001" customHeight="1" x14ac:dyDescent="0.15">
      <c r="A231" s="104"/>
      <c r="B231" s="93"/>
      <c r="C231" s="108"/>
      <c r="D231" s="219"/>
      <c r="E231" s="31"/>
      <c r="F231" s="32"/>
      <c r="G231" s="32"/>
      <c r="H231" s="32"/>
      <c r="I231" s="32"/>
      <c r="J231" s="286" t="s">
        <v>18</v>
      </c>
      <c r="K231" s="38"/>
      <c r="L231" s="32"/>
      <c r="M231" s="32"/>
      <c r="N231" s="32"/>
      <c r="O231" s="287" t="s">
        <v>18</v>
      </c>
      <c r="P231" s="31"/>
      <c r="Q231" s="32"/>
      <c r="R231" s="32"/>
      <c r="S231" s="286" t="s">
        <v>18</v>
      </c>
      <c r="T231" s="3"/>
      <c r="U231" s="288" t="s">
        <v>18</v>
      </c>
      <c r="V231" s="289"/>
      <c r="W231" s="290"/>
      <c r="X231" s="290"/>
      <c r="Y231" s="291"/>
      <c r="Z231" s="161"/>
    </row>
    <row r="232" spans="1:26" ht="20.100000000000001" customHeight="1" x14ac:dyDescent="0.15">
      <c r="A232" s="104"/>
      <c r="B232" s="93"/>
      <c r="C232" s="108"/>
      <c r="D232" s="219"/>
      <c r="E232" s="33"/>
      <c r="F232" s="34"/>
      <c r="G232" s="34"/>
      <c r="H232" s="34"/>
      <c r="I232" s="34"/>
      <c r="J232" s="292" t="s">
        <v>17</v>
      </c>
      <c r="K232" s="39"/>
      <c r="L232" s="34"/>
      <c r="M232" s="34"/>
      <c r="N232" s="34"/>
      <c r="O232" s="293" t="s">
        <v>17</v>
      </c>
      <c r="P232" s="33"/>
      <c r="Q232" s="34"/>
      <c r="R232" s="34"/>
      <c r="S232" s="294" t="s">
        <v>17</v>
      </c>
      <c r="T232" s="2"/>
      <c r="U232" s="295" t="s">
        <v>17</v>
      </c>
      <c r="V232" s="296"/>
      <c r="W232" s="297"/>
      <c r="X232" s="297"/>
      <c r="Y232" s="298"/>
      <c r="Z232" s="161"/>
    </row>
    <row r="233" spans="1:26" ht="20.100000000000001" customHeight="1" x14ac:dyDescent="0.15">
      <c r="A233" s="104"/>
      <c r="B233" s="93"/>
      <c r="C233" s="108"/>
      <c r="D233" s="219"/>
      <c r="E233" s="35"/>
      <c r="F233" s="36"/>
      <c r="G233" s="36"/>
      <c r="H233" s="36"/>
      <c r="I233" s="36"/>
      <c r="J233" s="37"/>
      <c r="K233" s="40"/>
      <c r="L233" s="36"/>
      <c r="M233" s="36"/>
      <c r="N233" s="36"/>
      <c r="O233" s="41"/>
      <c r="P233" s="35"/>
      <c r="Q233" s="36"/>
      <c r="R233" s="36"/>
      <c r="S233" s="83"/>
      <c r="T233" s="40"/>
      <c r="U233" s="41"/>
      <c r="V233" s="35"/>
      <c r="W233" s="84"/>
      <c r="X233" s="84"/>
      <c r="Y233" s="85"/>
      <c r="Z233" s="161"/>
    </row>
    <row r="234" spans="1:26" ht="30" customHeight="1" x14ac:dyDescent="0.15">
      <c r="A234" s="104"/>
      <c r="B234" s="93"/>
      <c r="C234" s="112"/>
      <c r="D234" s="113"/>
      <c r="E234" s="299" t="str">
        <f>"*1 "&amp;日付例&amp;"　年月日を入力してください。"</f>
        <v>*1 例)2024/4/1、R6/4/1　年月日を入力してください。</v>
      </c>
      <c r="F234" s="300"/>
      <c r="G234" s="300"/>
      <c r="H234" s="300"/>
      <c r="Z234" s="117"/>
    </row>
    <row r="235" spans="1:26" ht="20.100000000000001" customHeight="1" x14ac:dyDescent="0.15">
      <c r="A235" s="104"/>
      <c r="B235" s="93"/>
      <c r="C235" s="112"/>
      <c r="D235" s="113">
        <v>2</v>
      </c>
      <c r="E235" s="88" t="s">
        <v>2</v>
      </c>
      <c r="J235" s="119"/>
      <c r="K235" s="119"/>
      <c r="L235" s="156"/>
      <c r="M235" s="119"/>
      <c r="N235" s="119"/>
      <c r="O235" s="156"/>
      <c r="P235" s="119"/>
      <c r="Q235" s="119"/>
      <c r="R235" s="156"/>
      <c r="S235" s="119"/>
      <c r="T235" s="119"/>
      <c r="U235" s="119"/>
      <c r="V235" s="119"/>
      <c r="W235" s="119"/>
      <c r="X235" s="119"/>
      <c r="Y235" s="119"/>
      <c r="Z235" s="117"/>
    </row>
    <row r="236" spans="1:26" ht="20.100000000000001" customHeight="1" x14ac:dyDescent="0.15">
      <c r="A236" s="104"/>
      <c r="B236" s="93"/>
      <c r="C236" s="112"/>
      <c r="D236" s="113"/>
      <c r="E236" s="301" t="s">
        <v>3</v>
      </c>
      <c r="F236" s="302"/>
      <c r="G236" s="302"/>
      <c r="H236" s="303"/>
      <c r="I236" s="22"/>
      <c r="J236" s="23"/>
      <c r="K236" s="23"/>
      <c r="L236" s="23"/>
      <c r="M236" s="24"/>
      <c r="P236" s="300"/>
      <c r="Q236" s="300"/>
      <c r="R236" s="300"/>
      <c r="S236" s="119"/>
      <c r="T236" s="119"/>
      <c r="U236" s="119"/>
      <c r="V236" s="119"/>
      <c r="W236" s="119"/>
      <c r="X236" s="119"/>
      <c r="Y236" s="119"/>
      <c r="Z236" s="117"/>
    </row>
    <row r="237" spans="1:26" ht="20.100000000000001" customHeight="1" x14ac:dyDescent="0.15">
      <c r="A237" s="104"/>
      <c r="B237" s="93"/>
      <c r="C237" s="108"/>
      <c r="D237" s="113"/>
      <c r="E237" s="304" t="s">
        <v>4</v>
      </c>
      <c r="F237" s="305"/>
      <c r="G237" s="305"/>
      <c r="H237" s="306"/>
      <c r="I237" s="25"/>
      <c r="J237" s="26"/>
      <c r="K237" s="26"/>
      <c r="L237" s="26"/>
      <c r="M237" s="27"/>
      <c r="P237" s="300"/>
      <c r="Q237" s="300"/>
      <c r="R237" s="300"/>
      <c r="S237" s="176"/>
      <c r="T237" s="225"/>
      <c r="U237" s="225"/>
      <c r="V237" s="225"/>
      <c r="W237" s="225"/>
      <c r="X237" s="225"/>
      <c r="Y237" s="225"/>
      <c r="Z237" s="117"/>
    </row>
    <row r="238" spans="1:26" ht="20.100000000000001" customHeight="1" thickBot="1" x14ac:dyDescent="0.2">
      <c r="A238" s="104"/>
      <c r="B238" s="93"/>
      <c r="C238" s="108"/>
      <c r="D238" s="113"/>
      <c r="E238" s="307" t="s">
        <v>5</v>
      </c>
      <c r="F238" s="308"/>
      <c r="G238" s="308"/>
      <c r="H238" s="309"/>
      <c r="I238" s="28"/>
      <c r="J238" s="29"/>
      <c r="K238" s="29"/>
      <c r="L238" s="29"/>
      <c r="M238" s="30"/>
      <c r="P238" s="300"/>
      <c r="Q238" s="300"/>
      <c r="R238" s="300"/>
      <c r="S238" s="176"/>
      <c r="T238" s="176"/>
      <c r="U238" s="176"/>
      <c r="V238" s="176"/>
      <c r="W238" s="176"/>
      <c r="X238" s="176"/>
      <c r="Y238" s="176"/>
      <c r="Z238" s="117"/>
    </row>
    <row r="239" spans="1:26" ht="20.100000000000001" customHeight="1" thickTop="1" x14ac:dyDescent="0.15">
      <c r="A239" s="104"/>
      <c r="B239" s="93"/>
      <c r="C239" s="112"/>
      <c r="D239" s="113"/>
      <c r="E239" s="310" t="s">
        <v>6</v>
      </c>
      <c r="F239" s="311"/>
      <c r="G239" s="311"/>
      <c r="H239" s="312"/>
      <c r="I239" s="263">
        <f>I236+I237+I238</f>
        <v>0</v>
      </c>
      <c r="J239" s="264"/>
      <c r="K239" s="264"/>
      <c r="L239" s="264"/>
      <c r="M239" s="265"/>
      <c r="P239" s="300"/>
      <c r="Q239" s="300"/>
      <c r="R239" s="300"/>
      <c r="S239" s="176"/>
      <c r="T239" s="119"/>
      <c r="U239" s="119"/>
      <c r="V239" s="119"/>
      <c r="W239" s="119"/>
      <c r="X239" s="119"/>
      <c r="Y239" s="119"/>
      <c r="Z239" s="117"/>
    </row>
    <row r="240" spans="1:26" ht="20.100000000000001" customHeight="1" x14ac:dyDescent="0.15">
      <c r="A240" s="104"/>
      <c r="B240" s="93"/>
      <c r="C240" s="112"/>
      <c r="D240" s="113"/>
      <c r="E240" s="300"/>
      <c r="F240" s="300"/>
      <c r="G240" s="300"/>
      <c r="H240" s="300"/>
      <c r="I240" s="300"/>
      <c r="J240" s="300"/>
      <c r="K240" s="300"/>
      <c r="L240" s="300"/>
      <c r="M240" s="300"/>
      <c r="N240" s="300"/>
      <c r="O240" s="300"/>
      <c r="P240" s="300"/>
      <c r="Q240" s="300"/>
      <c r="R240" s="300"/>
      <c r="S240" s="176"/>
      <c r="T240" s="119"/>
      <c r="U240" s="119"/>
      <c r="V240" s="119"/>
      <c r="W240" s="119"/>
      <c r="X240" s="119"/>
      <c r="Y240" s="119"/>
      <c r="Z240" s="117"/>
    </row>
    <row r="241" spans="1:26" ht="20.100000000000001" customHeight="1" x14ac:dyDescent="0.15">
      <c r="A241" s="104"/>
      <c r="B241" s="93"/>
      <c r="C241" s="112"/>
      <c r="D241" s="113">
        <v>3</v>
      </c>
      <c r="E241" s="88" t="s">
        <v>41</v>
      </c>
      <c r="J241" s="119"/>
      <c r="K241" s="119"/>
      <c r="L241" s="156"/>
      <c r="M241" s="119"/>
      <c r="N241" s="119"/>
      <c r="O241" s="156"/>
      <c r="P241" s="119"/>
      <c r="Q241" s="119"/>
      <c r="R241" s="156"/>
      <c r="S241" s="119"/>
      <c r="T241" s="119"/>
      <c r="U241" s="119"/>
      <c r="V241" s="119"/>
      <c r="W241" s="119"/>
      <c r="X241" s="119"/>
      <c r="Y241" s="119"/>
      <c r="Z241" s="117"/>
    </row>
    <row r="242" spans="1:26" ht="30" customHeight="1" x14ac:dyDescent="0.15">
      <c r="A242" s="104"/>
      <c r="B242" s="93"/>
      <c r="C242" s="108"/>
      <c r="E242" s="313" t="s">
        <v>164</v>
      </c>
      <c r="F242" s="313"/>
      <c r="G242" s="313"/>
      <c r="H242" s="313"/>
      <c r="I242" s="313"/>
      <c r="J242" s="313"/>
      <c r="K242" s="313"/>
      <c r="L242" s="313"/>
      <c r="M242" s="313"/>
      <c r="N242" s="313"/>
      <c r="O242" s="313"/>
      <c r="P242" s="313"/>
      <c r="Q242" s="313"/>
      <c r="R242" s="313"/>
      <c r="S242" s="313"/>
      <c r="T242" s="313"/>
      <c r="U242" s="313"/>
      <c r="V242" s="313"/>
      <c r="W242" s="313"/>
      <c r="X242" s="313"/>
      <c r="Y242" s="313"/>
      <c r="Z242" s="117"/>
    </row>
    <row r="243" spans="1:26" ht="20.100000000000001" customHeight="1" x14ac:dyDescent="0.15">
      <c r="A243" s="104">
        <f>IFERROR(IF(COUNTIF($N244:$N311,"○")&lt;1,1001,0),3)</f>
        <v>1001</v>
      </c>
      <c r="B243" s="359"/>
      <c r="C243" s="108"/>
      <c r="E243" s="314" t="s">
        <v>75</v>
      </c>
      <c r="F243" s="315"/>
      <c r="G243" s="315"/>
      <c r="H243" s="315"/>
      <c r="I243" s="315"/>
      <c r="J243" s="315"/>
      <c r="K243" s="315"/>
      <c r="L243" s="315"/>
      <c r="M243" s="316"/>
      <c r="N243" s="317" t="s">
        <v>72</v>
      </c>
      <c r="O243" s="318"/>
      <c r="P243" s="319" t="s">
        <v>150</v>
      </c>
      <c r="Q243" s="319"/>
      <c r="R243" s="319"/>
      <c r="S243" s="319"/>
      <c r="T243" s="319" t="s">
        <v>151</v>
      </c>
      <c r="U243" s="319"/>
      <c r="V243" s="319"/>
      <c r="W243" s="319"/>
      <c r="X243" s="319"/>
      <c r="Y243" s="320"/>
      <c r="Z243" s="117"/>
    </row>
    <row r="244" spans="1:26" ht="20.100000000000001" customHeight="1" x14ac:dyDescent="0.15">
      <c r="A244" s="104"/>
      <c r="B244" s="93"/>
      <c r="C244" s="121"/>
      <c r="D244" s="118"/>
      <c r="E244" s="321" t="s">
        <v>74</v>
      </c>
      <c r="F244" s="322">
        <v>101</v>
      </c>
      <c r="G244" s="323" t="s">
        <v>44</v>
      </c>
      <c r="H244" s="324"/>
      <c r="I244" s="324"/>
      <c r="J244" s="324"/>
      <c r="K244" s="324"/>
      <c r="L244" s="324"/>
      <c r="M244" s="325"/>
      <c r="N244" s="8"/>
      <c r="O244" s="9"/>
      <c r="P244" s="14"/>
      <c r="Q244" s="15"/>
      <c r="R244" s="15"/>
      <c r="S244" s="16"/>
      <c r="T244" s="14"/>
      <c r="U244" s="15"/>
      <c r="V244" s="15"/>
      <c r="W244" s="15"/>
      <c r="X244" s="15"/>
      <c r="Y244" s="17"/>
      <c r="Z244" s="117"/>
    </row>
    <row r="245" spans="1:26" ht="20.100000000000001" customHeight="1" x14ac:dyDescent="0.15">
      <c r="B245" s="161"/>
      <c r="D245" s="161"/>
      <c r="E245" s="327"/>
      <c r="F245" s="328">
        <v>102</v>
      </c>
      <c r="G245" s="329" t="s">
        <v>45</v>
      </c>
      <c r="H245" s="330"/>
      <c r="I245" s="330"/>
      <c r="J245" s="330"/>
      <c r="K245" s="330"/>
      <c r="L245" s="330"/>
      <c r="M245" s="331"/>
      <c r="N245" s="4"/>
      <c r="O245" s="5"/>
      <c r="P245" s="10"/>
      <c r="Q245" s="11"/>
      <c r="R245" s="11"/>
      <c r="S245" s="12"/>
      <c r="T245" s="10"/>
      <c r="U245" s="11"/>
      <c r="V245" s="11"/>
      <c r="W245" s="11"/>
      <c r="X245" s="11"/>
      <c r="Y245" s="13"/>
      <c r="Z245" s="161"/>
    </row>
    <row r="246" spans="1:26" ht="20.100000000000001" customHeight="1" x14ac:dyDescent="0.15">
      <c r="B246" s="161"/>
      <c r="E246" s="327"/>
      <c r="F246" s="328">
        <v>103</v>
      </c>
      <c r="G246" s="329" t="s">
        <v>46</v>
      </c>
      <c r="H246" s="330"/>
      <c r="I246" s="330"/>
      <c r="J246" s="330"/>
      <c r="K246" s="330"/>
      <c r="L246" s="330"/>
      <c r="M246" s="331"/>
      <c r="N246" s="4"/>
      <c r="O246" s="5"/>
      <c r="P246" s="10"/>
      <c r="Q246" s="11"/>
      <c r="R246" s="11"/>
      <c r="S246" s="12"/>
      <c r="T246" s="10"/>
      <c r="U246" s="11"/>
      <c r="V246" s="11"/>
      <c r="W246" s="11"/>
      <c r="X246" s="11"/>
      <c r="Y246" s="13"/>
      <c r="Z246" s="161"/>
    </row>
    <row r="247" spans="1:26" ht="20.100000000000001" customHeight="1" x14ac:dyDescent="0.15">
      <c r="B247" s="161"/>
      <c r="E247" s="327"/>
      <c r="F247" s="328">
        <v>104</v>
      </c>
      <c r="G247" s="329" t="s">
        <v>47</v>
      </c>
      <c r="H247" s="330"/>
      <c r="I247" s="330"/>
      <c r="J247" s="330"/>
      <c r="K247" s="330"/>
      <c r="L247" s="330"/>
      <c r="M247" s="331"/>
      <c r="N247" s="4"/>
      <c r="O247" s="5"/>
      <c r="P247" s="10"/>
      <c r="Q247" s="11"/>
      <c r="R247" s="11"/>
      <c r="S247" s="12"/>
      <c r="T247" s="10"/>
      <c r="U247" s="11"/>
      <c r="V247" s="11"/>
      <c r="W247" s="11"/>
      <c r="X247" s="11"/>
      <c r="Y247" s="13"/>
      <c r="Z247" s="161"/>
    </row>
    <row r="248" spans="1:26" ht="20.100000000000001" customHeight="1" x14ac:dyDescent="0.15">
      <c r="B248" s="161"/>
      <c r="E248" s="327"/>
      <c r="F248" s="328">
        <v>105</v>
      </c>
      <c r="G248" s="329" t="s">
        <v>48</v>
      </c>
      <c r="H248" s="330"/>
      <c r="I248" s="330"/>
      <c r="J248" s="330"/>
      <c r="K248" s="330"/>
      <c r="L248" s="330"/>
      <c r="M248" s="331"/>
      <c r="N248" s="4"/>
      <c r="O248" s="5"/>
      <c r="P248" s="10"/>
      <c r="Q248" s="11"/>
      <c r="R248" s="11"/>
      <c r="S248" s="12"/>
      <c r="T248" s="10"/>
      <c r="U248" s="11"/>
      <c r="V248" s="11"/>
      <c r="W248" s="11"/>
      <c r="X248" s="11"/>
      <c r="Y248" s="13"/>
      <c r="Z248" s="161"/>
    </row>
    <row r="249" spans="1:26" ht="20.100000000000001" customHeight="1" x14ac:dyDescent="0.15">
      <c r="B249" s="161"/>
      <c r="E249" s="327"/>
      <c r="F249" s="328">
        <v>106</v>
      </c>
      <c r="G249" s="329" t="s">
        <v>49</v>
      </c>
      <c r="H249" s="330"/>
      <c r="I249" s="330"/>
      <c r="J249" s="330"/>
      <c r="K249" s="330"/>
      <c r="L249" s="330"/>
      <c r="M249" s="331"/>
      <c r="N249" s="4"/>
      <c r="O249" s="5"/>
      <c r="P249" s="10"/>
      <c r="Q249" s="11"/>
      <c r="R249" s="11"/>
      <c r="S249" s="12"/>
      <c r="T249" s="10"/>
      <c r="U249" s="11"/>
      <c r="V249" s="11"/>
      <c r="W249" s="11"/>
      <c r="X249" s="11"/>
      <c r="Y249" s="13"/>
      <c r="Z249" s="161"/>
    </row>
    <row r="250" spans="1:26" ht="20.100000000000001" customHeight="1" x14ac:dyDescent="0.15">
      <c r="B250" s="161"/>
      <c r="E250" s="327"/>
      <c r="F250" s="328">
        <v>107</v>
      </c>
      <c r="G250" s="329" t="s">
        <v>50</v>
      </c>
      <c r="H250" s="330"/>
      <c r="I250" s="330"/>
      <c r="J250" s="330"/>
      <c r="K250" s="330"/>
      <c r="L250" s="330"/>
      <c r="M250" s="331"/>
      <c r="N250" s="4"/>
      <c r="O250" s="5"/>
      <c r="P250" s="10"/>
      <c r="Q250" s="11"/>
      <c r="R250" s="11"/>
      <c r="S250" s="12"/>
      <c r="T250" s="10"/>
      <c r="U250" s="11"/>
      <c r="V250" s="11"/>
      <c r="W250" s="11"/>
      <c r="X250" s="11"/>
      <c r="Y250" s="13"/>
      <c r="Z250" s="161"/>
    </row>
    <row r="251" spans="1:26" ht="20.100000000000001" customHeight="1" x14ac:dyDescent="0.15">
      <c r="B251" s="161"/>
      <c r="E251" s="327"/>
      <c r="F251" s="328">
        <v>108</v>
      </c>
      <c r="G251" s="329" t="s">
        <v>51</v>
      </c>
      <c r="H251" s="330"/>
      <c r="I251" s="330"/>
      <c r="J251" s="330"/>
      <c r="K251" s="330"/>
      <c r="L251" s="330"/>
      <c r="M251" s="331"/>
      <c r="N251" s="4"/>
      <c r="O251" s="5"/>
      <c r="P251" s="10"/>
      <c r="Q251" s="11"/>
      <c r="R251" s="11"/>
      <c r="S251" s="12"/>
      <c r="T251" s="10"/>
      <c r="U251" s="11"/>
      <c r="V251" s="11"/>
      <c r="W251" s="11"/>
      <c r="X251" s="11"/>
      <c r="Y251" s="13"/>
      <c r="Z251" s="161"/>
    </row>
    <row r="252" spans="1:26" ht="20.100000000000001" customHeight="1" x14ac:dyDescent="0.15">
      <c r="B252" s="161"/>
      <c r="E252" s="327"/>
      <c r="F252" s="328">
        <v>109</v>
      </c>
      <c r="G252" s="329" t="s">
        <v>52</v>
      </c>
      <c r="H252" s="330"/>
      <c r="I252" s="330"/>
      <c r="J252" s="330"/>
      <c r="K252" s="330"/>
      <c r="L252" s="330"/>
      <c r="M252" s="331"/>
      <c r="N252" s="4"/>
      <c r="O252" s="5"/>
      <c r="P252" s="10"/>
      <c r="Q252" s="11"/>
      <c r="R252" s="11"/>
      <c r="S252" s="12"/>
      <c r="T252" s="10"/>
      <c r="U252" s="11"/>
      <c r="V252" s="11"/>
      <c r="W252" s="11"/>
      <c r="X252" s="11"/>
      <c r="Y252" s="13"/>
      <c r="Z252" s="161"/>
    </row>
    <row r="253" spans="1:26" ht="20.100000000000001" customHeight="1" x14ac:dyDescent="0.15">
      <c r="B253" s="161"/>
      <c r="E253" s="327"/>
      <c r="F253" s="328">
        <v>110</v>
      </c>
      <c r="G253" s="329" t="s">
        <v>53</v>
      </c>
      <c r="H253" s="330"/>
      <c r="I253" s="330"/>
      <c r="J253" s="330"/>
      <c r="K253" s="330"/>
      <c r="L253" s="330"/>
      <c r="M253" s="331"/>
      <c r="N253" s="4"/>
      <c r="O253" s="5"/>
      <c r="P253" s="10"/>
      <c r="Q253" s="11"/>
      <c r="R253" s="11"/>
      <c r="S253" s="12"/>
      <c r="T253" s="10"/>
      <c r="U253" s="11"/>
      <c r="V253" s="11"/>
      <c r="W253" s="11"/>
      <c r="X253" s="11"/>
      <c r="Y253" s="13"/>
      <c r="Z253" s="161"/>
    </row>
    <row r="254" spans="1:26" ht="20.100000000000001" customHeight="1" x14ac:dyDescent="0.15">
      <c r="B254" s="161"/>
      <c r="E254" s="327"/>
      <c r="F254" s="328">
        <v>111</v>
      </c>
      <c r="G254" s="329" t="s">
        <v>54</v>
      </c>
      <c r="H254" s="330"/>
      <c r="I254" s="330"/>
      <c r="J254" s="330"/>
      <c r="K254" s="330"/>
      <c r="L254" s="330"/>
      <c r="M254" s="331"/>
      <c r="N254" s="4"/>
      <c r="O254" s="5"/>
      <c r="P254" s="10"/>
      <c r="Q254" s="11"/>
      <c r="R254" s="11"/>
      <c r="S254" s="12"/>
      <c r="T254" s="10"/>
      <c r="U254" s="11"/>
      <c r="V254" s="11"/>
      <c r="W254" s="11"/>
      <c r="X254" s="11"/>
      <c r="Y254" s="13"/>
      <c r="Z254" s="161"/>
    </row>
    <row r="255" spans="1:26" ht="20.100000000000001" customHeight="1" x14ac:dyDescent="0.15">
      <c r="B255" s="161"/>
      <c r="E255" s="327"/>
      <c r="F255" s="328">
        <v>112</v>
      </c>
      <c r="G255" s="329" t="s">
        <v>55</v>
      </c>
      <c r="H255" s="330"/>
      <c r="I255" s="330"/>
      <c r="J255" s="330"/>
      <c r="K255" s="330"/>
      <c r="L255" s="330"/>
      <c r="M255" s="331"/>
      <c r="N255" s="4"/>
      <c r="O255" s="5"/>
      <c r="P255" s="10"/>
      <c r="Q255" s="11"/>
      <c r="R255" s="11"/>
      <c r="S255" s="12"/>
      <c r="T255" s="10"/>
      <c r="U255" s="11"/>
      <c r="V255" s="11"/>
      <c r="W255" s="11"/>
      <c r="X255" s="11"/>
      <c r="Y255" s="13"/>
      <c r="Z255" s="161"/>
    </row>
    <row r="256" spans="1:26" ht="20.100000000000001" customHeight="1" x14ac:dyDescent="0.15">
      <c r="B256" s="161"/>
      <c r="E256" s="327"/>
      <c r="F256" s="328">
        <v>113</v>
      </c>
      <c r="G256" s="329" t="s">
        <v>56</v>
      </c>
      <c r="H256" s="330"/>
      <c r="I256" s="330"/>
      <c r="J256" s="330"/>
      <c r="K256" s="330"/>
      <c r="L256" s="330"/>
      <c r="M256" s="331"/>
      <c r="N256" s="4"/>
      <c r="O256" s="5"/>
      <c r="P256" s="10"/>
      <c r="Q256" s="11"/>
      <c r="R256" s="11"/>
      <c r="S256" s="12"/>
      <c r="T256" s="10"/>
      <c r="U256" s="11"/>
      <c r="V256" s="11"/>
      <c r="W256" s="11"/>
      <c r="X256" s="11"/>
      <c r="Y256" s="13"/>
      <c r="Z256" s="161"/>
    </row>
    <row r="257" spans="1:26" ht="20.100000000000001" customHeight="1" x14ac:dyDescent="0.15">
      <c r="B257" s="161"/>
      <c r="E257" s="327"/>
      <c r="F257" s="328">
        <v>114</v>
      </c>
      <c r="G257" s="329" t="s">
        <v>57</v>
      </c>
      <c r="H257" s="330"/>
      <c r="I257" s="330"/>
      <c r="J257" s="330"/>
      <c r="K257" s="330"/>
      <c r="L257" s="330"/>
      <c r="M257" s="331"/>
      <c r="N257" s="4"/>
      <c r="O257" s="5"/>
      <c r="P257" s="10"/>
      <c r="Q257" s="11"/>
      <c r="R257" s="11"/>
      <c r="S257" s="12"/>
      <c r="T257" s="10"/>
      <c r="U257" s="11"/>
      <c r="V257" s="11"/>
      <c r="W257" s="11"/>
      <c r="X257" s="11"/>
      <c r="Y257" s="13"/>
      <c r="Z257" s="161"/>
    </row>
    <row r="258" spans="1:26" ht="20.100000000000001" customHeight="1" x14ac:dyDescent="0.15">
      <c r="B258" s="161"/>
      <c r="E258" s="327"/>
      <c r="F258" s="328">
        <v>115</v>
      </c>
      <c r="G258" s="329" t="s">
        <v>58</v>
      </c>
      <c r="H258" s="330"/>
      <c r="I258" s="330"/>
      <c r="J258" s="330"/>
      <c r="K258" s="330"/>
      <c r="L258" s="330"/>
      <c r="M258" s="331"/>
      <c r="N258" s="4"/>
      <c r="O258" s="5"/>
      <c r="P258" s="10"/>
      <c r="Q258" s="11"/>
      <c r="R258" s="11"/>
      <c r="S258" s="12"/>
      <c r="T258" s="10"/>
      <c r="U258" s="11"/>
      <c r="V258" s="11"/>
      <c r="W258" s="11"/>
      <c r="X258" s="11"/>
      <c r="Y258" s="13"/>
      <c r="Z258" s="161"/>
    </row>
    <row r="259" spans="1:26" ht="20.100000000000001" customHeight="1" x14ac:dyDescent="0.15">
      <c r="B259" s="161"/>
      <c r="E259" s="327"/>
      <c r="F259" s="328">
        <v>116</v>
      </c>
      <c r="G259" s="329" t="s">
        <v>59</v>
      </c>
      <c r="H259" s="330"/>
      <c r="I259" s="330"/>
      <c r="J259" s="330"/>
      <c r="K259" s="330"/>
      <c r="L259" s="330"/>
      <c r="M259" s="331"/>
      <c r="N259" s="4"/>
      <c r="O259" s="5"/>
      <c r="P259" s="10"/>
      <c r="Q259" s="11"/>
      <c r="R259" s="11"/>
      <c r="S259" s="12"/>
      <c r="T259" s="10"/>
      <c r="U259" s="11"/>
      <c r="V259" s="11"/>
      <c r="W259" s="11"/>
      <c r="X259" s="11"/>
      <c r="Y259" s="13"/>
      <c r="Z259" s="161"/>
    </row>
    <row r="260" spans="1:26" ht="20.100000000000001" customHeight="1" x14ac:dyDescent="0.15">
      <c r="B260" s="161"/>
      <c r="E260" s="327"/>
      <c r="F260" s="328">
        <v>117</v>
      </c>
      <c r="G260" s="329" t="s">
        <v>60</v>
      </c>
      <c r="H260" s="330"/>
      <c r="I260" s="330"/>
      <c r="J260" s="330"/>
      <c r="K260" s="330"/>
      <c r="L260" s="330"/>
      <c r="M260" s="331"/>
      <c r="N260" s="4"/>
      <c r="O260" s="5"/>
      <c r="P260" s="10"/>
      <c r="Q260" s="11"/>
      <c r="R260" s="11"/>
      <c r="S260" s="12"/>
      <c r="T260" s="10"/>
      <c r="U260" s="11"/>
      <c r="V260" s="11"/>
      <c r="W260" s="11"/>
      <c r="X260" s="11"/>
      <c r="Y260" s="13"/>
      <c r="Z260" s="161"/>
    </row>
    <row r="261" spans="1:26" ht="20.100000000000001" customHeight="1" x14ac:dyDescent="0.15">
      <c r="B261" s="161"/>
      <c r="E261" s="327"/>
      <c r="F261" s="328">
        <v>118</v>
      </c>
      <c r="G261" s="329" t="s">
        <v>61</v>
      </c>
      <c r="H261" s="330"/>
      <c r="I261" s="330"/>
      <c r="J261" s="330"/>
      <c r="K261" s="330"/>
      <c r="L261" s="330"/>
      <c r="M261" s="331"/>
      <c r="N261" s="4"/>
      <c r="O261" s="5"/>
      <c r="P261" s="10"/>
      <c r="Q261" s="11"/>
      <c r="R261" s="11"/>
      <c r="S261" s="12"/>
      <c r="T261" s="10"/>
      <c r="U261" s="11"/>
      <c r="V261" s="11"/>
      <c r="W261" s="11"/>
      <c r="X261" s="11"/>
      <c r="Y261" s="13"/>
      <c r="Z261" s="161"/>
    </row>
    <row r="262" spans="1:26" ht="20.100000000000001" customHeight="1" x14ac:dyDescent="0.15">
      <c r="B262" s="161"/>
      <c r="E262" s="327"/>
      <c r="F262" s="328">
        <v>119</v>
      </c>
      <c r="G262" s="329" t="s">
        <v>62</v>
      </c>
      <c r="H262" s="330"/>
      <c r="I262" s="330"/>
      <c r="J262" s="330"/>
      <c r="K262" s="330"/>
      <c r="L262" s="330"/>
      <c r="M262" s="331"/>
      <c r="N262" s="4"/>
      <c r="O262" s="5"/>
      <c r="P262" s="10"/>
      <c r="Q262" s="11"/>
      <c r="R262" s="11"/>
      <c r="S262" s="12"/>
      <c r="T262" s="10"/>
      <c r="U262" s="11"/>
      <c r="V262" s="11"/>
      <c r="W262" s="11"/>
      <c r="X262" s="11"/>
      <c r="Y262" s="13"/>
      <c r="Z262" s="161"/>
    </row>
    <row r="263" spans="1:26" ht="20.100000000000001" customHeight="1" x14ac:dyDescent="0.15">
      <c r="B263" s="161"/>
      <c r="E263" s="327"/>
      <c r="F263" s="328">
        <v>120</v>
      </c>
      <c r="G263" s="329" t="s">
        <v>63</v>
      </c>
      <c r="H263" s="330"/>
      <c r="I263" s="330"/>
      <c r="J263" s="330"/>
      <c r="K263" s="330"/>
      <c r="L263" s="330"/>
      <c r="M263" s="331"/>
      <c r="N263" s="4"/>
      <c r="O263" s="5"/>
      <c r="P263" s="10"/>
      <c r="Q263" s="11"/>
      <c r="R263" s="11"/>
      <c r="S263" s="12"/>
      <c r="T263" s="10"/>
      <c r="U263" s="11"/>
      <c r="V263" s="11"/>
      <c r="W263" s="11"/>
      <c r="X263" s="11"/>
      <c r="Y263" s="13"/>
      <c r="Z263" s="161"/>
    </row>
    <row r="264" spans="1:26" ht="20.100000000000001" customHeight="1" x14ac:dyDescent="0.15">
      <c r="B264" s="161"/>
      <c r="E264" s="327"/>
      <c r="F264" s="328">
        <v>121</v>
      </c>
      <c r="G264" s="329" t="s">
        <v>64</v>
      </c>
      <c r="H264" s="330"/>
      <c r="I264" s="330"/>
      <c r="J264" s="330"/>
      <c r="K264" s="330"/>
      <c r="L264" s="330"/>
      <c r="M264" s="331"/>
      <c r="N264" s="4"/>
      <c r="O264" s="5"/>
      <c r="P264" s="10"/>
      <c r="Q264" s="11"/>
      <c r="R264" s="11"/>
      <c r="S264" s="12"/>
      <c r="T264" s="10"/>
      <c r="U264" s="11"/>
      <c r="V264" s="11"/>
      <c r="W264" s="11"/>
      <c r="X264" s="11"/>
      <c r="Y264" s="13"/>
      <c r="Z264" s="161"/>
    </row>
    <row r="265" spans="1:26" ht="20.100000000000001" customHeight="1" x14ac:dyDescent="0.15">
      <c r="B265" s="161"/>
      <c r="E265" s="327"/>
      <c r="F265" s="328">
        <v>122</v>
      </c>
      <c r="G265" s="329" t="s">
        <v>65</v>
      </c>
      <c r="H265" s="330"/>
      <c r="I265" s="330"/>
      <c r="J265" s="330"/>
      <c r="K265" s="330"/>
      <c r="L265" s="330"/>
      <c r="M265" s="331"/>
      <c r="N265" s="4"/>
      <c r="O265" s="5"/>
      <c r="P265" s="10"/>
      <c r="Q265" s="11"/>
      <c r="R265" s="11"/>
      <c r="S265" s="12"/>
      <c r="T265" s="10"/>
      <c r="U265" s="11"/>
      <c r="V265" s="11"/>
      <c r="W265" s="11"/>
      <c r="X265" s="11"/>
      <c r="Y265" s="13"/>
      <c r="Z265" s="161"/>
    </row>
    <row r="266" spans="1:26" ht="20.100000000000001" customHeight="1" x14ac:dyDescent="0.15">
      <c r="B266" s="161"/>
      <c r="E266" s="327"/>
      <c r="F266" s="328">
        <v>123</v>
      </c>
      <c r="G266" s="329" t="s">
        <v>66</v>
      </c>
      <c r="H266" s="330"/>
      <c r="I266" s="330"/>
      <c r="J266" s="330"/>
      <c r="K266" s="330"/>
      <c r="L266" s="330"/>
      <c r="M266" s="331"/>
      <c r="N266" s="4"/>
      <c r="O266" s="5"/>
      <c r="P266" s="10"/>
      <c r="Q266" s="11"/>
      <c r="R266" s="11"/>
      <c r="S266" s="12"/>
      <c r="T266" s="10"/>
      <c r="U266" s="11"/>
      <c r="V266" s="11"/>
      <c r="W266" s="11"/>
      <c r="X266" s="11"/>
      <c r="Y266" s="13"/>
      <c r="Z266" s="161"/>
    </row>
    <row r="267" spans="1:26" ht="20.100000000000001" customHeight="1" x14ac:dyDescent="0.15">
      <c r="B267" s="161"/>
      <c r="E267" s="327"/>
      <c r="F267" s="328">
        <v>124</v>
      </c>
      <c r="G267" s="329" t="s">
        <v>67</v>
      </c>
      <c r="H267" s="330"/>
      <c r="I267" s="330"/>
      <c r="J267" s="330"/>
      <c r="K267" s="330"/>
      <c r="L267" s="330"/>
      <c r="M267" s="331"/>
      <c r="N267" s="4"/>
      <c r="O267" s="5"/>
      <c r="P267" s="10"/>
      <c r="Q267" s="11"/>
      <c r="R267" s="11"/>
      <c r="S267" s="12"/>
      <c r="T267" s="10"/>
      <c r="U267" s="11"/>
      <c r="V267" s="11"/>
      <c r="W267" s="11"/>
      <c r="X267" s="11"/>
      <c r="Y267" s="13"/>
      <c r="Z267" s="161"/>
    </row>
    <row r="268" spans="1:26" ht="20.100000000000001" customHeight="1" x14ac:dyDescent="0.15">
      <c r="B268" s="161"/>
      <c r="E268" s="327"/>
      <c r="F268" s="328">
        <v>125</v>
      </c>
      <c r="G268" s="329" t="s">
        <v>68</v>
      </c>
      <c r="H268" s="330"/>
      <c r="I268" s="330"/>
      <c r="J268" s="330"/>
      <c r="K268" s="330"/>
      <c r="L268" s="330"/>
      <c r="M268" s="331"/>
      <c r="N268" s="4"/>
      <c r="O268" s="5"/>
      <c r="P268" s="10"/>
      <c r="Q268" s="11"/>
      <c r="R268" s="11"/>
      <c r="S268" s="12"/>
      <c r="T268" s="10"/>
      <c r="U268" s="11"/>
      <c r="V268" s="11"/>
      <c r="W268" s="11"/>
      <c r="X268" s="11"/>
      <c r="Y268" s="13"/>
      <c r="Z268" s="161"/>
    </row>
    <row r="269" spans="1:26" ht="20.100000000000001" customHeight="1" x14ac:dyDescent="0.15">
      <c r="A269" s="326">
        <f>IFERROR(IF(AND($N269="○",TRIM($T269)=""),1001,0),3)</f>
        <v>0</v>
      </c>
      <c r="B269" s="161"/>
      <c r="E269" s="332"/>
      <c r="F269" s="333">
        <v>126</v>
      </c>
      <c r="G269" s="334" t="s">
        <v>69</v>
      </c>
      <c r="H269" s="335"/>
      <c r="I269" s="335"/>
      <c r="J269" s="335"/>
      <c r="K269" s="335"/>
      <c r="L269" s="335"/>
      <c r="M269" s="336"/>
      <c r="N269" s="6"/>
      <c r="O269" s="7"/>
      <c r="P269" s="18"/>
      <c r="Q269" s="19"/>
      <c r="R269" s="19"/>
      <c r="S269" s="20"/>
      <c r="T269" s="18"/>
      <c r="U269" s="19"/>
      <c r="V269" s="19"/>
      <c r="W269" s="19"/>
      <c r="X269" s="19"/>
      <c r="Y269" s="21"/>
      <c r="Z269" s="161"/>
    </row>
    <row r="270" spans="1:26" ht="20.100000000000001" customHeight="1" x14ac:dyDescent="0.15">
      <c r="A270" s="104"/>
      <c r="B270" s="337"/>
      <c r="C270" s="118"/>
      <c r="D270" s="118"/>
      <c r="E270" s="321" t="s">
        <v>73</v>
      </c>
      <c r="F270" s="338">
        <v>201</v>
      </c>
      <c r="G270" s="339" t="s">
        <v>44</v>
      </c>
      <c r="H270" s="340"/>
      <c r="I270" s="340"/>
      <c r="J270" s="340"/>
      <c r="K270" s="340"/>
      <c r="L270" s="340"/>
      <c r="M270" s="341"/>
      <c r="N270" s="8"/>
      <c r="O270" s="9"/>
      <c r="P270" s="14"/>
      <c r="Q270" s="15"/>
      <c r="R270" s="15"/>
      <c r="S270" s="16"/>
      <c r="T270" s="14"/>
      <c r="U270" s="15"/>
      <c r="V270" s="15"/>
      <c r="W270" s="15"/>
      <c r="X270" s="15"/>
      <c r="Y270" s="17"/>
      <c r="Z270" s="117"/>
    </row>
    <row r="271" spans="1:26" ht="20.100000000000001" customHeight="1" x14ac:dyDescent="0.15">
      <c r="B271" s="161"/>
      <c r="C271" s="129"/>
      <c r="D271" s="161"/>
      <c r="E271" s="327"/>
      <c r="F271" s="328">
        <f>F270+1</f>
        <v>202</v>
      </c>
      <c r="G271" s="329" t="s">
        <v>45</v>
      </c>
      <c r="H271" s="330"/>
      <c r="I271" s="330"/>
      <c r="J271" s="330"/>
      <c r="K271" s="330"/>
      <c r="L271" s="330"/>
      <c r="M271" s="342"/>
      <c r="N271" s="4"/>
      <c r="O271" s="5"/>
      <c r="P271" s="10"/>
      <c r="Q271" s="11"/>
      <c r="R271" s="11"/>
      <c r="S271" s="12"/>
      <c r="T271" s="10"/>
      <c r="U271" s="11"/>
      <c r="V271" s="11"/>
      <c r="W271" s="11"/>
      <c r="X271" s="11"/>
      <c r="Y271" s="13"/>
      <c r="Z271" s="161"/>
    </row>
    <row r="272" spans="1:26" ht="20.100000000000001" customHeight="1" x14ac:dyDescent="0.15">
      <c r="B272" s="161"/>
      <c r="E272" s="327"/>
      <c r="F272" s="328">
        <f t="shared" ref="F272:F295" si="0">F271+1</f>
        <v>203</v>
      </c>
      <c r="G272" s="329" t="s">
        <v>46</v>
      </c>
      <c r="H272" s="330"/>
      <c r="I272" s="330"/>
      <c r="J272" s="330"/>
      <c r="K272" s="330"/>
      <c r="L272" s="330"/>
      <c r="M272" s="342"/>
      <c r="N272" s="4"/>
      <c r="O272" s="5"/>
      <c r="P272" s="10"/>
      <c r="Q272" s="11"/>
      <c r="R272" s="11"/>
      <c r="S272" s="12"/>
      <c r="T272" s="10"/>
      <c r="U272" s="11"/>
      <c r="V272" s="11"/>
      <c r="W272" s="11"/>
      <c r="X272" s="11"/>
      <c r="Y272" s="13"/>
      <c r="Z272" s="161"/>
    </row>
    <row r="273" spans="2:26" ht="20.100000000000001" customHeight="1" x14ac:dyDescent="0.15">
      <c r="B273" s="161"/>
      <c r="E273" s="327"/>
      <c r="F273" s="328">
        <f t="shared" si="0"/>
        <v>204</v>
      </c>
      <c r="G273" s="329" t="s">
        <v>47</v>
      </c>
      <c r="H273" s="330"/>
      <c r="I273" s="330"/>
      <c r="J273" s="330"/>
      <c r="K273" s="330"/>
      <c r="L273" s="330"/>
      <c r="M273" s="342"/>
      <c r="N273" s="4"/>
      <c r="O273" s="5"/>
      <c r="P273" s="10"/>
      <c r="Q273" s="11"/>
      <c r="R273" s="11"/>
      <c r="S273" s="12"/>
      <c r="T273" s="10"/>
      <c r="U273" s="11"/>
      <c r="V273" s="11"/>
      <c r="W273" s="11"/>
      <c r="X273" s="11"/>
      <c r="Y273" s="13"/>
      <c r="Z273" s="161"/>
    </row>
    <row r="274" spans="2:26" ht="20.100000000000001" customHeight="1" x14ac:dyDescent="0.15">
      <c r="B274" s="161"/>
      <c r="E274" s="327"/>
      <c r="F274" s="328">
        <f t="shared" si="0"/>
        <v>205</v>
      </c>
      <c r="G274" s="329" t="s">
        <v>48</v>
      </c>
      <c r="H274" s="330"/>
      <c r="I274" s="330"/>
      <c r="J274" s="330"/>
      <c r="K274" s="330"/>
      <c r="L274" s="330"/>
      <c r="M274" s="342"/>
      <c r="N274" s="4"/>
      <c r="O274" s="5"/>
      <c r="P274" s="10"/>
      <c r="Q274" s="11"/>
      <c r="R274" s="11"/>
      <c r="S274" s="12"/>
      <c r="T274" s="10"/>
      <c r="U274" s="11"/>
      <c r="V274" s="11"/>
      <c r="W274" s="11"/>
      <c r="X274" s="11"/>
      <c r="Y274" s="13"/>
      <c r="Z274" s="161"/>
    </row>
    <row r="275" spans="2:26" ht="20.100000000000001" customHeight="1" x14ac:dyDescent="0.15">
      <c r="B275" s="161"/>
      <c r="E275" s="327"/>
      <c r="F275" s="328">
        <f t="shared" si="0"/>
        <v>206</v>
      </c>
      <c r="G275" s="329" t="s">
        <v>49</v>
      </c>
      <c r="H275" s="330"/>
      <c r="I275" s="330"/>
      <c r="J275" s="330"/>
      <c r="K275" s="330"/>
      <c r="L275" s="330"/>
      <c r="M275" s="342"/>
      <c r="N275" s="4"/>
      <c r="O275" s="5"/>
      <c r="P275" s="10"/>
      <c r="Q275" s="11"/>
      <c r="R275" s="11"/>
      <c r="S275" s="12"/>
      <c r="T275" s="10"/>
      <c r="U275" s="11"/>
      <c r="V275" s="11"/>
      <c r="W275" s="11"/>
      <c r="X275" s="11"/>
      <c r="Y275" s="13"/>
      <c r="Z275" s="161"/>
    </row>
    <row r="276" spans="2:26" ht="20.100000000000001" customHeight="1" x14ac:dyDescent="0.15">
      <c r="B276" s="161"/>
      <c r="E276" s="327"/>
      <c r="F276" s="328">
        <f t="shared" si="0"/>
        <v>207</v>
      </c>
      <c r="G276" s="329" t="s">
        <v>50</v>
      </c>
      <c r="H276" s="330"/>
      <c r="I276" s="330"/>
      <c r="J276" s="330"/>
      <c r="K276" s="330"/>
      <c r="L276" s="330"/>
      <c r="M276" s="342"/>
      <c r="N276" s="4"/>
      <c r="O276" s="5"/>
      <c r="P276" s="10"/>
      <c r="Q276" s="11"/>
      <c r="R276" s="11"/>
      <c r="S276" s="12"/>
      <c r="T276" s="10"/>
      <c r="U276" s="11"/>
      <c r="V276" s="11"/>
      <c r="W276" s="11"/>
      <c r="X276" s="11"/>
      <c r="Y276" s="13"/>
      <c r="Z276" s="161"/>
    </row>
    <row r="277" spans="2:26" ht="20.100000000000001" customHeight="1" x14ac:dyDescent="0.15">
      <c r="B277" s="161"/>
      <c r="E277" s="327"/>
      <c r="F277" s="328">
        <f t="shared" si="0"/>
        <v>208</v>
      </c>
      <c r="G277" s="329" t="s">
        <v>51</v>
      </c>
      <c r="H277" s="330"/>
      <c r="I277" s="330"/>
      <c r="J277" s="330"/>
      <c r="K277" s="330"/>
      <c r="L277" s="330"/>
      <c r="M277" s="342"/>
      <c r="N277" s="4"/>
      <c r="O277" s="5"/>
      <c r="P277" s="10"/>
      <c r="Q277" s="11"/>
      <c r="R277" s="11"/>
      <c r="S277" s="12"/>
      <c r="T277" s="10"/>
      <c r="U277" s="11"/>
      <c r="V277" s="11"/>
      <c r="W277" s="11"/>
      <c r="X277" s="11"/>
      <c r="Y277" s="13"/>
      <c r="Z277" s="161"/>
    </row>
    <row r="278" spans="2:26" ht="20.100000000000001" customHeight="1" x14ac:dyDescent="0.15">
      <c r="B278" s="161"/>
      <c r="E278" s="327"/>
      <c r="F278" s="328">
        <f t="shared" si="0"/>
        <v>209</v>
      </c>
      <c r="G278" s="329" t="s">
        <v>52</v>
      </c>
      <c r="H278" s="330"/>
      <c r="I278" s="330"/>
      <c r="J278" s="330"/>
      <c r="K278" s="330"/>
      <c r="L278" s="330"/>
      <c r="M278" s="342"/>
      <c r="N278" s="4"/>
      <c r="O278" s="5"/>
      <c r="P278" s="10"/>
      <c r="Q278" s="11"/>
      <c r="R278" s="11"/>
      <c r="S278" s="12"/>
      <c r="T278" s="10"/>
      <c r="U278" s="11"/>
      <c r="V278" s="11"/>
      <c r="W278" s="11"/>
      <c r="X278" s="11"/>
      <c r="Y278" s="13"/>
      <c r="Z278" s="161"/>
    </row>
    <row r="279" spans="2:26" ht="20.100000000000001" customHeight="1" x14ac:dyDescent="0.15">
      <c r="B279" s="161"/>
      <c r="E279" s="327"/>
      <c r="F279" s="328">
        <f t="shared" si="0"/>
        <v>210</v>
      </c>
      <c r="G279" s="329" t="s">
        <v>53</v>
      </c>
      <c r="H279" s="330"/>
      <c r="I279" s="330"/>
      <c r="J279" s="330"/>
      <c r="K279" s="330"/>
      <c r="L279" s="330"/>
      <c r="M279" s="342"/>
      <c r="N279" s="4"/>
      <c r="O279" s="5"/>
      <c r="P279" s="10"/>
      <c r="Q279" s="11"/>
      <c r="R279" s="11"/>
      <c r="S279" s="12"/>
      <c r="T279" s="10"/>
      <c r="U279" s="11"/>
      <c r="V279" s="11"/>
      <c r="W279" s="11"/>
      <c r="X279" s="11"/>
      <c r="Y279" s="13"/>
      <c r="Z279" s="161"/>
    </row>
    <row r="280" spans="2:26" ht="20.100000000000001" customHeight="1" x14ac:dyDescent="0.15">
      <c r="B280" s="161"/>
      <c r="E280" s="327"/>
      <c r="F280" s="328">
        <f t="shared" si="0"/>
        <v>211</v>
      </c>
      <c r="G280" s="329" t="s">
        <v>54</v>
      </c>
      <c r="H280" s="330"/>
      <c r="I280" s="330"/>
      <c r="J280" s="330"/>
      <c r="K280" s="330"/>
      <c r="L280" s="330"/>
      <c r="M280" s="342"/>
      <c r="N280" s="4"/>
      <c r="O280" s="5"/>
      <c r="P280" s="10"/>
      <c r="Q280" s="11"/>
      <c r="R280" s="11"/>
      <c r="S280" s="12"/>
      <c r="T280" s="10"/>
      <c r="U280" s="11"/>
      <c r="V280" s="11"/>
      <c r="W280" s="11"/>
      <c r="X280" s="11"/>
      <c r="Y280" s="13"/>
      <c r="Z280" s="161"/>
    </row>
    <row r="281" spans="2:26" ht="20.100000000000001" customHeight="1" x14ac:dyDescent="0.15">
      <c r="B281" s="161"/>
      <c r="E281" s="327"/>
      <c r="F281" s="328">
        <f t="shared" si="0"/>
        <v>212</v>
      </c>
      <c r="G281" s="329" t="s">
        <v>55</v>
      </c>
      <c r="H281" s="330"/>
      <c r="I281" s="330"/>
      <c r="J281" s="330"/>
      <c r="K281" s="330"/>
      <c r="L281" s="330"/>
      <c r="M281" s="342"/>
      <c r="N281" s="4"/>
      <c r="O281" s="5"/>
      <c r="P281" s="10"/>
      <c r="Q281" s="11"/>
      <c r="R281" s="11"/>
      <c r="S281" s="12"/>
      <c r="T281" s="10"/>
      <c r="U281" s="11"/>
      <c r="V281" s="11"/>
      <c r="W281" s="11"/>
      <c r="X281" s="11"/>
      <c r="Y281" s="13"/>
      <c r="Z281" s="161"/>
    </row>
    <row r="282" spans="2:26" ht="20.100000000000001" customHeight="1" x14ac:dyDescent="0.15">
      <c r="B282" s="161"/>
      <c r="E282" s="327"/>
      <c r="F282" s="328">
        <f t="shared" si="0"/>
        <v>213</v>
      </c>
      <c r="G282" s="329" t="s">
        <v>56</v>
      </c>
      <c r="H282" s="330"/>
      <c r="I282" s="330"/>
      <c r="J282" s="330"/>
      <c r="K282" s="330"/>
      <c r="L282" s="330"/>
      <c r="M282" s="342"/>
      <c r="N282" s="4"/>
      <c r="O282" s="5"/>
      <c r="P282" s="10"/>
      <c r="Q282" s="11"/>
      <c r="R282" s="11"/>
      <c r="S282" s="12"/>
      <c r="T282" s="10"/>
      <c r="U282" s="11"/>
      <c r="V282" s="11"/>
      <c r="W282" s="11"/>
      <c r="X282" s="11"/>
      <c r="Y282" s="13"/>
      <c r="Z282" s="161"/>
    </row>
    <row r="283" spans="2:26" ht="20.100000000000001" customHeight="1" x14ac:dyDescent="0.15">
      <c r="B283" s="161"/>
      <c r="E283" s="327"/>
      <c r="F283" s="328">
        <f t="shared" si="0"/>
        <v>214</v>
      </c>
      <c r="G283" s="329" t="s">
        <v>57</v>
      </c>
      <c r="H283" s="330"/>
      <c r="I283" s="330"/>
      <c r="J283" s="330"/>
      <c r="K283" s="330"/>
      <c r="L283" s="330"/>
      <c r="M283" s="342"/>
      <c r="N283" s="4"/>
      <c r="O283" s="5"/>
      <c r="P283" s="10"/>
      <c r="Q283" s="11"/>
      <c r="R283" s="11"/>
      <c r="S283" s="12"/>
      <c r="T283" s="10"/>
      <c r="U283" s="11"/>
      <c r="V283" s="11"/>
      <c r="W283" s="11"/>
      <c r="X283" s="11"/>
      <c r="Y283" s="13"/>
      <c r="Z283" s="161"/>
    </row>
    <row r="284" spans="2:26" ht="20.100000000000001" customHeight="1" x14ac:dyDescent="0.15">
      <c r="B284" s="161"/>
      <c r="E284" s="327"/>
      <c r="F284" s="328">
        <f t="shared" si="0"/>
        <v>215</v>
      </c>
      <c r="G284" s="329" t="s">
        <v>58</v>
      </c>
      <c r="H284" s="330"/>
      <c r="I284" s="330"/>
      <c r="J284" s="330"/>
      <c r="K284" s="330"/>
      <c r="L284" s="330"/>
      <c r="M284" s="342"/>
      <c r="N284" s="4"/>
      <c r="O284" s="5"/>
      <c r="P284" s="10"/>
      <c r="Q284" s="11"/>
      <c r="R284" s="11"/>
      <c r="S284" s="12"/>
      <c r="T284" s="10"/>
      <c r="U284" s="11"/>
      <c r="V284" s="11"/>
      <c r="W284" s="11"/>
      <c r="X284" s="11"/>
      <c r="Y284" s="13"/>
      <c r="Z284" s="161"/>
    </row>
    <row r="285" spans="2:26" ht="20.100000000000001" customHeight="1" x14ac:dyDescent="0.15">
      <c r="B285" s="161"/>
      <c r="E285" s="327"/>
      <c r="F285" s="328">
        <f t="shared" si="0"/>
        <v>216</v>
      </c>
      <c r="G285" s="329" t="s">
        <v>59</v>
      </c>
      <c r="H285" s="330"/>
      <c r="I285" s="330"/>
      <c r="J285" s="330"/>
      <c r="K285" s="330"/>
      <c r="L285" s="330"/>
      <c r="M285" s="342"/>
      <c r="N285" s="4"/>
      <c r="O285" s="5"/>
      <c r="P285" s="10"/>
      <c r="Q285" s="11"/>
      <c r="R285" s="11"/>
      <c r="S285" s="12"/>
      <c r="T285" s="10"/>
      <c r="U285" s="11"/>
      <c r="V285" s="11"/>
      <c r="W285" s="11"/>
      <c r="X285" s="11"/>
      <c r="Y285" s="13"/>
      <c r="Z285" s="161"/>
    </row>
    <row r="286" spans="2:26" ht="20.100000000000001" customHeight="1" x14ac:dyDescent="0.15">
      <c r="B286" s="161"/>
      <c r="E286" s="327"/>
      <c r="F286" s="328">
        <f t="shared" si="0"/>
        <v>217</v>
      </c>
      <c r="G286" s="329" t="s">
        <v>60</v>
      </c>
      <c r="H286" s="330"/>
      <c r="I286" s="330"/>
      <c r="J286" s="330"/>
      <c r="K286" s="330"/>
      <c r="L286" s="330"/>
      <c r="M286" s="342"/>
      <c r="N286" s="4"/>
      <c r="O286" s="5"/>
      <c r="P286" s="10"/>
      <c r="Q286" s="11"/>
      <c r="R286" s="11"/>
      <c r="S286" s="12"/>
      <c r="T286" s="10"/>
      <c r="U286" s="11"/>
      <c r="V286" s="11"/>
      <c r="W286" s="11"/>
      <c r="X286" s="11"/>
      <c r="Y286" s="13"/>
      <c r="Z286" s="161"/>
    </row>
    <row r="287" spans="2:26" ht="20.100000000000001" customHeight="1" x14ac:dyDescent="0.15">
      <c r="B287" s="161"/>
      <c r="E287" s="327"/>
      <c r="F287" s="328">
        <f t="shared" si="0"/>
        <v>218</v>
      </c>
      <c r="G287" s="329" t="s">
        <v>61</v>
      </c>
      <c r="H287" s="330"/>
      <c r="I287" s="330"/>
      <c r="J287" s="330"/>
      <c r="K287" s="330"/>
      <c r="L287" s="330"/>
      <c r="M287" s="342"/>
      <c r="N287" s="4"/>
      <c r="O287" s="5"/>
      <c r="P287" s="10"/>
      <c r="Q287" s="11"/>
      <c r="R287" s="11"/>
      <c r="S287" s="12"/>
      <c r="T287" s="10"/>
      <c r="U287" s="11"/>
      <c r="V287" s="11"/>
      <c r="W287" s="11"/>
      <c r="X287" s="11"/>
      <c r="Y287" s="13"/>
      <c r="Z287" s="161"/>
    </row>
    <row r="288" spans="2:26" ht="20.100000000000001" customHeight="1" x14ac:dyDescent="0.15">
      <c r="B288" s="161"/>
      <c r="E288" s="327"/>
      <c r="F288" s="328">
        <f t="shared" si="0"/>
        <v>219</v>
      </c>
      <c r="G288" s="329" t="s">
        <v>62</v>
      </c>
      <c r="H288" s="330"/>
      <c r="I288" s="330"/>
      <c r="J288" s="330"/>
      <c r="K288" s="330"/>
      <c r="L288" s="330"/>
      <c r="M288" s="342"/>
      <c r="N288" s="4"/>
      <c r="O288" s="5"/>
      <c r="P288" s="10"/>
      <c r="Q288" s="11"/>
      <c r="R288" s="11"/>
      <c r="S288" s="12"/>
      <c r="T288" s="10"/>
      <c r="U288" s="11"/>
      <c r="V288" s="11"/>
      <c r="W288" s="11"/>
      <c r="X288" s="11"/>
      <c r="Y288" s="13"/>
      <c r="Z288" s="161"/>
    </row>
    <row r="289" spans="1:26" ht="20.100000000000001" customHeight="1" x14ac:dyDescent="0.15">
      <c r="B289" s="161"/>
      <c r="E289" s="327"/>
      <c r="F289" s="328">
        <f t="shared" si="0"/>
        <v>220</v>
      </c>
      <c r="G289" s="329" t="s">
        <v>63</v>
      </c>
      <c r="H289" s="330"/>
      <c r="I289" s="330"/>
      <c r="J289" s="330"/>
      <c r="K289" s="330"/>
      <c r="L289" s="330"/>
      <c r="M289" s="342"/>
      <c r="N289" s="4"/>
      <c r="O289" s="5"/>
      <c r="P289" s="10"/>
      <c r="Q289" s="11"/>
      <c r="R289" s="11"/>
      <c r="S289" s="12"/>
      <c r="T289" s="10"/>
      <c r="U289" s="11"/>
      <c r="V289" s="11"/>
      <c r="W289" s="11"/>
      <c r="X289" s="11"/>
      <c r="Y289" s="13"/>
      <c r="Z289" s="161"/>
    </row>
    <row r="290" spans="1:26" ht="20.100000000000001" customHeight="1" x14ac:dyDescent="0.15">
      <c r="B290" s="161"/>
      <c r="E290" s="327"/>
      <c r="F290" s="328">
        <f t="shared" si="0"/>
        <v>221</v>
      </c>
      <c r="G290" s="329" t="s">
        <v>64</v>
      </c>
      <c r="H290" s="330"/>
      <c r="I290" s="330"/>
      <c r="J290" s="330"/>
      <c r="K290" s="330"/>
      <c r="L290" s="330"/>
      <c r="M290" s="342"/>
      <c r="N290" s="4"/>
      <c r="O290" s="5"/>
      <c r="P290" s="10"/>
      <c r="Q290" s="11"/>
      <c r="R290" s="11"/>
      <c r="S290" s="12"/>
      <c r="T290" s="10"/>
      <c r="U290" s="11"/>
      <c r="V290" s="11"/>
      <c r="W290" s="11"/>
      <c r="X290" s="11"/>
      <c r="Y290" s="13"/>
      <c r="Z290" s="161"/>
    </row>
    <row r="291" spans="1:26" ht="20.100000000000001" customHeight="1" x14ac:dyDescent="0.15">
      <c r="B291" s="161"/>
      <c r="E291" s="327"/>
      <c r="F291" s="328">
        <f t="shared" si="0"/>
        <v>222</v>
      </c>
      <c r="G291" s="329" t="s">
        <v>65</v>
      </c>
      <c r="H291" s="330"/>
      <c r="I291" s="330"/>
      <c r="J291" s="330"/>
      <c r="K291" s="330"/>
      <c r="L291" s="330"/>
      <c r="M291" s="342"/>
      <c r="N291" s="4"/>
      <c r="O291" s="5"/>
      <c r="P291" s="10"/>
      <c r="Q291" s="11"/>
      <c r="R291" s="11"/>
      <c r="S291" s="12"/>
      <c r="T291" s="10"/>
      <c r="U291" s="11"/>
      <c r="V291" s="11"/>
      <c r="W291" s="11"/>
      <c r="X291" s="11"/>
      <c r="Y291" s="13"/>
      <c r="Z291" s="161"/>
    </row>
    <row r="292" spans="1:26" ht="20.100000000000001" customHeight="1" x14ac:dyDescent="0.15">
      <c r="B292" s="161"/>
      <c r="E292" s="327"/>
      <c r="F292" s="328">
        <f t="shared" si="0"/>
        <v>223</v>
      </c>
      <c r="G292" s="329" t="s">
        <v>66</v>
      </c>
      <c r="H292" s="330"/>
      <c r="I292" s="330"/>
      <c r="J292" s="330"/>
      <c r="K292" s="330"/>
      <c r="L292" s="330"/>
      <c r="M292" s="342"/>
      <c r="N292" s="4"/>
      <c r="O292" s="5"/>
      <c r="P292" s="10"/>
      <c r="Q292" s="11"/>
      <c r="R292" s="11"/>
      <c r="S292" s="12"/>
      <c r="T292" s="10"/>
      <c r="U292" s="11"/>
      <c r="V292" s="11"/>
      <c r="W292" s="11"/>
      <c r="X292" s="11"/>
      <c r="Y292" s="13"/>
      <c r="Z292" s="161"/>
    </row>
    <row r="293" spans="1:26" ht="20.100000000000001" customHeight="1" x14ac:dyDescent="0.15">
      <c r="B293" s="161"/>
      <c r="E293" s="327"/>
      <c r="F293" s="328">
        <f t="shared" si="0"/>
        <v>224</v>
      </c>
      <c r="G293" s="329" t="s">
        <v>67</v>
      </c>
      <c r="H293" s="330"/>
      <c r="I293" s="330"/>
      <c r="J293" s="330"/>
      <c r="K293" s="330"/>
      <c r="L293" s="330"/>
      <c r="M293" s="342"/>
      <c r="N293" s="4"/>
      <c r="O293" s="5"/>
      <c r="P293" s="10"/>
      <c r="Q293" s="11"/>
      <c r="R293" s="11"/>
      <c r="S293" s="12"/>
      <c r="T293" s="10"/>
      <c r="U293" s="11"/>
      <c r="V293" s="11"/>
      <c r="W293" s="11"/>
      <c r="X293" s="11"/>
      <c r="Y293" s="13"/>
      <c r="Z293" s="161"/>
    </row>
    <row r="294" spans="1:26" ht="20.100000000000001" customHeight="1" x14ac:dyDescent="0.15">
      <c r="B294" s="161"/>
      <c r="E294" s="327"/>
      <c r="F294" s="328">
        <f t="shared" si="0"/>
        <v>225</v>
      </c>
      <c r="G294" s="329" t="s">
        <v>68</v>
      </c>
      <c r="H294" s="330"/>
      <c r="I294" s="330"/>
      <c r="J294" s="330"/>
      <c r="K294" s="330"/>
      <c r="L294" s="330"/>
      <c r="M294" s="342"/>
      <c r="N294" s="4"/>
      <c r="O294" s="5"/>
      <c r="P294" s="10"/>
      <c r="Q294" s="11"/>
      <c r="R294" s="11"/>
      <c r="S294" s="12"/>
      <c r="T294" s="10"/>
      <c r="U294" s="11"/>
      <c r="V294" s="11"/>
      <c r="W294" s="11"/>
      <c r="X294" s="11"/>
      <c r="Y294" s="13"/>
      <c r="Z294" s="161"/>
    </row>
    <row r="295" spans="1:26" ht="20.100000000000001" customHeight="1" x14ac:dyDescent="0.15">
      <c r="A295" s="326">
        <f>IFERROR(IF(AND($N295="○",TRIM($T295)=""),1001,0),3)</f>
        <v>0</v>
      </c>
      <c r="B295" s="161"/>
      <c r="E295" s="332"/>
      <c r="F295" s="343">
        <f t="shared" si="0"/>
        <v>226</v>
      </c>
      <c r="G295" s="334" t="s">
        <v>69</v>
      </c>
      <c r="H295" s="335"/>
      <c r="I295" s="335"/>
      <c r="J295" s="335"/>
      <c r="K295" s="335"/>
      <c r="L295" s="335"/>
      <c r="M295" s="344"/>
      <c r="N295" s="6"/>
      <c r="O295" s="7"/>
      <c r="P295" s="18"/>
      <c r="Q295" s="19"/>
      <c r="R295" s="19"/>
      <c r="S295" s="20"/>
      <c r="T295" s="18"/>
      <c r="U295" s="19"/>
      <c r="V295" s="19"/>
      <c r="W295" s="19"/>
      <c r="X295" s="19"/>
      <c r="Y295" s="21"/>
      <c r="Z295" s="161"/>
    </row>
    <row r="296" spans="1:26" ht="24.95" customHeight="1" x14ac:dyDescent="0.15">
      <c r="B296" s="161"/>
      <c r="E296" s="345" t="s">
        <v>70</v>
      </c>
      <c r="F296" s="346">
        <v>301</v>
      </c>
      <c r="G296" s="339" t="s">
        <v>71</v>
      </c>
      <c r="H296" s="340"/>
      <c r="I296" s="340"/>
      <c r="J296" s="340"/>
      <c r="K296" s="340"/>
      <c r="L296" s="340"/>
      <c r="M296" s="341"/>
      <c r="N296" s="8"/>
      <c r="O296" s="9"/>
      <c r="P296" s="14"/>
      <c r="Q296" s="15"/>
      <c r="R296" s="15"/>
      <c r="S296" s="16"/>
      <c r="T296" s="14"/>
      <c r="U296" s="15"/>
      <c r="V296" s="15"/>
      <c r="W296" s="15"/>
      <c r="X296" s="15"/>
      <c r="Y296" s="17"/>
      <c r="Z296" s="161"/>
    </row>
    <row r="297" spans="1:26" ht="24.95" customHeight="1" x14ac:dyDescent="0.15">
      <c r="A297" s="326">
        <f>IFERROR(IF(AND($N297="○",TRIM($T297)=""),1001,0),3)</f>
        <v>0</v>
      </c>
      <c r="B297" s="161"/>
      <c r="E297" s="347"/>
      <c r="F297" s="333">
        <v>302</v>
      </c>
      <c r="G297" s="334" t="s">
        <v>69</v>
      </c>
      <c r="H297" s="335"/>
      <c r="I297" s="335"/>
      <c r="J297" s="335"/>
      <c r="K297" s="335"/>
      <c r="L297" s="335"/>
      <c r="M297" s="344"/>
      <c r="N297" s="6"/>
      <c r="O297" s="7"/>
      <c r="P297" s="18"/>
      <c r="Q297" s="19"/>
      <c r="R297" s="19"/>
      <c r="S297" s="20"/>
      <c r="T297" s="18"/>
      <c r="U297" s="19"/>
      <c r="V297" s="19"/>
      <c r="W297" s="19"/>
      <c r="X297" s="19"/>
      <c r="Y297" s="21"/>
      <c r="Z297" s="161"/>
    </row>
    <row r="298" spans="1:26" ht="20.100000000000001" customHeight="1" x14ac:dyDescent="0.15">
      <c r="B298" s="161"/>
      <c r="E298" s="348" t="s">
        <v>76</v>
      </c>
      <c r="F298" s="346">
        <v>401</v>
      </c>
      <c r="G298" s="339" t="s">
        <v>77</v>
      </c>
      <c r="H298" s="340"/>
      <c r="I298" s="340"/>
      <c r="J298" s="340"/>
      <c r="K298" s="340"/>
      <c r="L298" s="340"/>
      <c r="M298" s="341"/>
      <c r="N298" s="8"/>
      <c r="O298" s="9"/>
      <c r="P298" s="14"/>
      <c r="Q298" s="15"/>
      <c r="R298" s="15"/>
      <c r="S298" s="16"/>
      <c r="T298" s="14"/>
      <c r="U298" s="15"/>
      <c r="V298" s="15"/>
      <c r="W298" s="15"/>
      <c r="X298" s="15"/>
      <c r="Y298" s="17"/>
      <c r="Z298" s="161"/>
    </row>
    <row r="299" spans="1:26" ht="20.100000000000001" customHeight="1" x14ac:dyDescent="0.15">
      <c r="B299" s="161"/>
      <c r="E299" s="349"/>
      <c r="F299" s="88">
        <v>402</v>
      </c>
      <c r="G299" s="329" t="s">
        <v>78</v>
      </c>
      <c r="H299" s="330"/>
      <c r="I299" s="330"/>
      <c r="J299" s="330"/>
      <c r="K299" s="330"/>
      <c r="L299" s="330"/>
      <c r="M299" s="342"/>
      <c r="N299" s="4"/>
      <c r="O299" s="5"/>
      <c r="P299" s="10"/>
      <c r="Q299" s="11"/>
      <c r="R299" s="11"/>
      <c r="S299" s="12"/>
      <c r="T299" s="10"/>
      <c r="U299" s="11"/>
      <c r="V299" s="11"/>
      <c r="W299" s="11"/>
      <c r="X299" s="11"/>
      <c r="Y299" s="13"/>
      <c r="Z299" s="161"/>
    </row>
    <row r="300" spans="1:26" ht="20.100000000000001" customHeight="1" x14ac:dyDescent="0.15">
      <c r="B300" s="161"/>
      <c r="E300" s="350"/>
      <c r="F300" s="351">
        <v>403</v>
      </c>
      <c r="G300" s="329" t="s">
        <v>79</v>
      </c>
      <c r="H300" s="330"/>
      <c r="I300" s="330"/>
      <c r="J300" s="330"/>
      <c r="K300" s="330"/>
      <c r="L300" s="330"/>
      <c r="M300" s="342"/>
      <c r="N300" s="4"/>
      <c r="O300" s="5"/>
      <c r="P300" s="10"/>
      <c r="Q300" s="11"/>
      <c r="R300" s="11"/>
      <c r="S300" s="12"/>
      <c r="T300" s="10"/>
      <c r="U300" s="11"/>
      <c r="V300" s="11"/>
      <c r="W300" s="11"/>
      <c r="X300" s="11"/>
      <c r="Y300" s="13"/>
      <c r="Z300" s="161"/>
    </row>
    <row r="301" spans="1:26" ht="20.100000000000001" customHeight="1" x14ac:dyDescent="0.15">
      <c r="B301" s="161"/>
      <c r="E301" s="349"/>
      <c r="F301" s="352">
        <v>404</v>
      </c>
      <c r="G301" s="329" t="s">
        <v>80</v>
      </c>
      <c r="H301" s="330"/>
      <c r="I301" s="330"/>
      <c r="J301" s="330"/>
      <c r="K301" s="330"/>
      <c r="L301" s="330"/>
      <c r="M301" s="342"/>
      <c r="N301" s="4"/>
      <c r="O301" s="5"/>
      <c r="P301" s="10"/>
      <c r="Q301" s="11"/>
      <c r="R301" s="11"/>
      <c r="S301" s="12"/>
      <c r="T301" s="10"/>
      <c r="U301" s="11"/>
      <c r="V301" s="11"/>
      <c r="W301" s="11"/>
      <c r="X301" s="11"/>
      <c r="Y301" s="13"/>
      <c r="Z301" s="161"/>
    </row>
    <row r="302" spans="1:26" ht="20.100000000000001" customHeight="1" x14ac:dyDescent="0.15">
      <c r="B302" s="161"/>
      <c r="E302" s="349"/>
      <c r="F302" s="351">
        <v>405</v>
      </c>
      <c r="G302" s="329" t="s">
        <v>81</v>
      </c>
      <c r="H302" s="330"/>
      <c r="I302" s="330"/>
      <c r="J302" s="330"/>
      <c r="K302" s="330"/>
      <c r="L302" s="330"/>
      <c r="M302" s="342"/>
      <c r="N302" s="4"/>
      <c r="O302" s="5"/>
      <c r="P302" s="10"/>
      <c r="Q302" s="11"/>
      <c r="R302" s="11"/>
      <c r="S302" s="12"/>
      <c r="T302" s="10"/>
      <c r="U302" s="11"/>
      <c r="V302" s="11"/>
      <c r="W302" s="11"/>
      <c r="X302" s="11"/>
      <c r="Y302" s="13"/>
      <c r="Z302" s="161"/>
    </row>
    <row r="303" spans="1:26" ht="20.100000000000001" customHeight="1" x14ac:dyDescent="0.15">
      <c r="B303" s="161"/>
      <c r="E303" s="349"/>
      <c r="F303" s="88">
        <v>406</v>
      </c>
      <c r="G303" s="329" t="s">
        <v>82</v>
      </c>
      <c r="H303" s="330"/>
      <c r="I303" s="330"/>
      <c r="J303" s="330"/>
      <c r="K303" s="330"/>
      <c r="L303" s="330"/>
      <c r="M303" s="342"/>
      <c r="N303" s="4"/>
      <c r="O303" s="5"/>
      <c r="P303" s="10"/>
      <c r="Q303" s="11"/>
      <c r="R303" s="11"/>
      <c r="S303" s="12"/>
      <c r="T303" s="10"/>
      <c r="U303" s="11"/>
      <c r="V303" s="11"/>
      <c r="W303" s="11"/>
      <c r="X303" s="11"/>
      <c r="Y303" s="13"/>
      <c r="Z303" s="161"/>
    </row>
    <row r="304" spans="1:26" ht="20.100000000000001" customHeight="1" x14ac:dyDescent="0.15">
      <c r="B304" s="161"/>
      <c r="E304" s="349"/>
      <c r="F304" s="352">
        <v>407</v>
      </c>
      <c r="G304" s="329" t="s">
        <v>83</v>
      </c>
      <c r="H304" s="330"/>
      <c r="I304" s="330"/>
      <c r="J304" s="330"/>
      <c r="K304" s="330"/>
      <c r="L304" s="330"/>
      <c r="M304" s="342"/>
      <c r="N304" s="4"/>
      <c r="O304" s="5"/>
      <c r="P304" s="10"/>
      <c r="Q304" s="11"/>
      <c r="R304" s="11"/>
      <c r="S304" s="12"/>
      <c r="T304" s="10"/>
      <c r="U304" s="11"/>
      <c r="V304" s="11"/>
      <c r="W304" s="11"/>
      <c r="X304" s="11"/>
      <c r="Y304" s="13"/>
      <c r="Z304" s="161"/>
    </row>
    <row r="305" spans="1:26" ht="20.100000000000001" customHeight="1" x14ac:dyDescent="0.15">
      <c r="B305" s="161"/>
      <c r="E305" s="349"/>
      <c r="F305" s="352">
        <v>408</v>
      </c>
      <c r="G305" s="329" t="s">
        <v>84</v>
      </c>
      <c r="H305" s="330"/>
      <c r="I305" s="330"/>
      <c r="J305" s="330"/>
      <c r="K305" s="330"/>
      <c r="L305" s="330"/>
      <c r="M305" s="342"/>
      <c r="N305" s="4"/>
      <c r="O305" s="5"/>
      <c r="P305" s="10"/>
      <c r="Q305" s="11"/>
      <c r="R305" s="11"/>
      <c r="S305" s="12"/>
      <c r="T305" s="10"/>
      <c r="U305" s="11"/>
      <c r="V305" s="11"/>
      <c r="W305" s="11"/>
      <c r="X305" s="11"/>
      <c r="Y305" s="13"/>
      <c r="Z305" s="161"/>
    </row>
    <row r="306" spans="1:26" ht="20.100000000000001" customHeight="1" x14ac:dyDescent="0.15">
      <c r="B306" s="161"/>
      <c r="E306" s="349"/>
      <c r="F306" s="352">
        <v>409</v>
      </c>
      <c r="G306" s="329" t="s">
        <v>85</v>
      </c>
      <c r="H306" s="330"/>
      <c r="I306" s="330"/>
      <c r="J306" s="330"/>
      <c r="K306" s="330"/>
      <c r="L306" s="330"/>
      <c r="M306" s="342"/>
      <c r="N306" s="4"/>
      <c r="O306" s="5"/>
      <c r="P306" s="10"/>
      <c r="Q306" s="11"/>
      <c r="R306" s="11"/>
      <c r="S306" s="12"/>
      <c r="T306" s="10"/>
      <c r="U306" s="11"/>
      <c r="V306" s="11"/>
      <c r="W306" s="11"/>
      <c r="X306" s="11"/>
      <c r="Y306" s="13"/>
      <c r="Z306" s="161"/>
    </row>
    <row r="307" spans="1:26" ht="20.100000000000001" customHeight="1" x14ac:dyDescent="0.15">
      <c r="B307" s="161"/>
      <c r="E307" s="349"/>
      <c r="F307" s="352">
        <v>410</v>
      </c>
      <c r="G307" s="329" t="s">
        <v>86</v>
      </c>
      <c r="H307" s="330"/>
      <c r="I307" s="330"/>
      <c r="J307" s="330"/>
      <c r="K307" s="330"/>
      <c r="L307" s="330"/>
      <c r="M307" s="342"/>
      <c r="N307" s="4"/>
      <c r="O307" s="5"/>
      <c r="P307" s="10"/>
      <c r="Q307" s="11"/>
      <c r="R307" s="11"/>
      <c r="S307" s="12"/>
      <c r="T307" s="10"/>
      <c r="U307" s="11"/>
      <c r="V307" s="11"/>
      <c r="W307" s="11"/>
      <c r="X307" s="11"/>
      <c r="Y307" s="13"/>
      <c r="Z307" s="161"/>
    </row>
    <row r="308" spans="1:26" ht="20.100000000000001" customHeight="1" x14ac:dyDescent="0.15">
      <c r="B308" s="161"/>
      <c r="E308" s="349"/>
      <c r="F308" s="351">
        <v>411</v>
      </c>
      <c r="G308" s="329" t="s">
        <v>87</v>
      </c>
      <c r="H308" s="330"/>
      <c r="I308" s="330"/>
      <c r="J308" s="330"/>
      <c r="K308" s="330"/>
      <c r="L308" s="330"/>
      <c r="M308" s="342"/>
      <c r="N308" s="4"/>
      <c r="O308" s="5"/>
      <c r="P308" s="10"/>
      <c r="Q308" s="11"/>
      <c r="R308" s="11"/>
      <c r="S308" s="12"/>
      <c r="T308" s="10"/>
      <c r="U308" s="11"/>
      <c r="V308" s="11"/>
      <c r="W308" s="11"/>
      <c r="X308" s="11"/>
      <c r="Y308" s="13"/>
      <c r="Z308" s="161"/>
    </row>
    <row r="309" spans="1:26" ht="20.100000000000001" customHeight="1" x14ac:dyDescent="0.15">
      <c r="B309" s="161"/>
      <c r="E309" s="349"/>
      <c r="F309" s="351">
        <v>412</v>
      </c>
      <c r="G309" s="329" t="s">
        <v>88</v>
      </c>
      <c r="H309" s="330"/>
      <c r="I309" s="330"/>
      <c r="J309" s="330"/>
      <c r="K309" s="330"/>
      <c r="L309" s="330"/>
      <c r="M309" s="342"/>
      <c r="N309" s="4"/>
      <c r="O309" s="5"/>
      <c r="P309" s="10"/>
      <c r="Q309" s="11"/>
      <c r="R309" s="11"/>
      <c r="S309" s="12"/>
      <c r="T309" s="10"/>
      <c r="U309" s="11"/>
      <c r="V309" s="11"/>
      <c r="W309" s="11"/>
      <c r="X309" s="11"/>
      <c r="Y309" s="13"/>
      <c r="Z309" s="161"/>
    </row>
    <row r="310" spans="1:26" ht="20.100000000000001" customHeight="1" x14ac:dyDescent="0.15">
      <c r="B310" s="161"/>
      <c r="E310" s="349"/>
      <c r="F310" s="351">
        <v>413</v>
      </c>
      <c r="G310" s="329" t="s">
        <v>89</v>
      </c>
      <c r="H310" s="330"/>
      <c r="I310" s="330"/>
      <c r="J310" s="330"/>
      <c r="K310" s="330"/>
      <c r="L310" s="330"/>
      <c r="M310" s="342"/>
      <c r="N310" s="4"/>
      <c r="O310" s="5"/>
      <c r="P310" s="10"/>
      <c r="Q310" s="11"/>
      <c r="R310" s="11"/>
      <c r="S310" s="12"/>
      <c r="T310" s="10"/>
      <c r="U310" s="11"/>
      <c r="V310" s="11"/>
      <c r="W310" s="11"/>
      <c r="X310" s="11"/>
      <c r="Y310" s="13"/>
      <c r="Z310" s="161"/>
    </row>
    <row r="311" spans="1:26" ht="20.100000000000001" customHeight="1" x14ac:dyDescent="0.15">
      <c r="A311" s="326">
        <f>IFERROR(IF(AND($N311="○",TRIM($T311)=""),1001,0),3)</f>
        <v>0</v>
      </c>
      <c r="B311" s="161"/>
      <c r="E311" s="353"/>
      <c r="F311" s="167">
        <v>414</v>
      </c>
      <c r="G311" s="334" t="s">
        <v>69</v>
      </c>
      <c r="H311" s="335"/>
      <c r="I311" s="335"/>
      <c r="J311" s="335"/>
      <c r="K311" s="335"/>
      <c r="L311" s="335"/>
      <c r="M311" s="344"/>
      <c r="N311" s="6"/>
      <c r="O311" s="7"/>
      <c r="P311" s="18"/>
      <c r="Q311" s="19"/>
      <c r="R311" s="19"/>
      <c r="S311" s="20"/>
      <c r="T311" s="18"/>
      <c r="U311" s="19"/>
      <c r="V311" s="19"/>
      <c r="W311" s="19"/>
      <c r="X311" s="19"/>
      <c r="Y311" s="21"/>
      <c r="Z311" s="161"/>
    </row>
    <row r="312" spans="1:26" ht="20.100000000000001" customHeight="1" x14ac:dyDescent="0.15">
      <c r="B312" s="161"/>
      <c r="P312" s="354"/>
      <c r="Q312" s="354"/>
      <c r="R312" s="354"/>
      <c r="S312" s="354"/>
      <c r="T312" s="354"/>
      <c r="U312" s="354"/>
      <c r="V312" s="354"/>
      <c r="W312" s="354"/>
      <c r="X312" s="354"/>
      <c r="Y312" s="354"/>
      <c r="Z312" s="161"/>
    </row>
    <row r="313" spans="1:26" ht="20.100000000000001" customHeight="1" x14ac:dyDescent="0.15">
      <c r="B313" s="161"/>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355"/>
    </row>
  </sheetData>
  <sheetProtection algorithmName="SHA-512" hashValue="kX7/MANu58y2IRihTu5ttZRn90Ax06B+Ww93DdZ21pQe3GxJ9zGGGdAP/CFv5YRdwFBJdhnyF8XKconGPxkCrw==" saltValue="5FLBdfqRRPtTuOmQXfcbFg==" spinCount="100000" sheet="1" objects="1" scenarios="1"/>
  <dataConsolidate/>
  <mergeCells count="422">
    <mergeCell ref="J179:Y179"/>
    <mergeCell ref="J177:Y177"/>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 ref="P288:S288"/>
    <mergeCell ref="T288:Y288"/>
    <mergeCell ref="P289:S289"/>
    <mergeCell ref="T289:Y289"/>
    <mergeCell ref="P290:S290"/>
    <mergeCell ref="T290:Y290"/>
    <mergeCell ref="P291:S291"/>
    <mergeCell ref="T291:Y291"/>
    <mergeCell ref="P292:S292"/>
    <mergeCell ref="T292:Y292"/>
    <mergeCell ref="P283:S283"/>
    <mergeCell ref="T283:Y283"/>
    <mergeCell ref="P284:S284"/>
    <mergeCell ref="T284:Y284"/>
    <mergeCell ref="P285:S285"/>
    <mergeCell ref="T285:Y285"/>
    <mergeCell ref="P286:S286"/>
    <mergeCell ref="T286:Y286"/>
    <mergeCell ref="P287:S287"/>
    <mergeCell ref="T287:Y287"/>
    <mergeCell ref="P278:S278"/>
    <mergeCell ref="T278:Y278"/>
    <mergeCell ref="P279:S279"/>
    <mergeCell ref="T279:Y279"/>
    <mergeCell ref="P280:S280"/>
    <mergeCell ref="T280:Y280"/>
    <mergeCell ref="P281:S281"/>
    <mergeCell ref="T281:Y281"/>
    <mergeCell ref="P282:S282"/>
    <mergeCell ref="T282:Y282"/>
    <mergeCell ref="P273:S273"/>
    <mergeCell ref="T273:Y273"/>
    <mergeCell ref="P274:S274"/>
    <mergeCell ref="T274:Y274"/>
    <mergeCell ref="P275:S275"/>
    <mergeCell ref="T275:Y275"/>
    <mergeCell ref="P276:S276"/>
    <mergeCell ref="T276:Y276"/>
    <mergeCell ref="P277:S277"/>
    <mergeCell ref="T277:Y277"/>
    <mergeCell ref="P268:S268"/>
    <mergeCell ref="T268:Y268"/>
    <mergeCell ref="P269:S269"/>
    <mergeCell ref="T269:Y269"/>
    <mergeCell ref="P270:S270"/>
    <mergeCell ref="T270:Y270"/>
    <mergeCell ref="P271:S271"/>
    <mergeCell ref="T271:Y271"/>
    <mergeCell ref="P272:S272"/>
    <mergeCell ref="T272:Y272"/>
    <mergeCell ref="P263:S263"/>
    <mergeCell ref="T263:Y263"/>
    <mergeCell ref="P264:S264"/>
    <mergeCell ref="T264:Y264"/>
    <mergeCell ref="P265:S265"/>
    <mergeCell ref="T265:Y265"/>
    <mergeCell ref="P266:S266"/>
    <mergeCell ref="T266:Y266"/>
    <mergeCell ref="P267:S267"/>
    <mergeCell ref="T267:Y267"/>
    <mergeCell ref="P258:S258"/>
    <mergeCell ref="T258:Y258"/>
    <mergeCell ref="P259:S259"/>
    <mergeCell ref="T259:Y259"/>
    <mergeCell ref="P260:S260"/>
    <mergeCell ref="T260:Y260"/>
    <mergeCell ref="P261:S261"/>
    <mergeCell ref="T261:Y261"/>
    <mergeCell ref="P262:S262"/>
    <mergeCell ref="T262:Y262"/>
    <mergeCell ref="P253:S253"/>
    <mergeCell ref="T253:Y253"/>
    <mergeCell ref="P254:S254"/>
    <mergeCell ref="T254:Y254"/>
    <mergeCell ref="P255:S255"/>
    <mergeCell ref="T255:Y255"/>
    <mergeCell ref="P256:S256"/>
    <mergeCell ref="T256:Y256"/>
    <mergeCell ref="P257:S257"/>
    <mergeCell ref="T257:Y257"/>
    <mergeCell ref="P248:S248"/>
    <mergeCell ref="T248:Y248"/>
    <mergeCell ref="P249:S249"/>
    <mergeCell ref="T249:Y249"/>
    <mergeCell ref="P250:S250"/>
    <mergeCell ref="T250:Y250"/>
    <mergeCell ref="P251:S251"/>
    <mergeCell ref="T251:Y251"/>
    <mergeCell ref="P252:S252"/>
    <mergeCell ref="T252:Y252"/>
    <mergeCell ref="P243:S243"/>
    <mergeCell ref="T243:Y243"/>
    <mergeCell ref="P244:S244"/>
    <mergeCell ref="T244:Y244"/>
    <mergeCell ref="P245:S245"/>
    <mergeCell ref="T245:Y245"/>
    <mergeCell ref="P246:S246"/>
    <mergeCell ref="T246:Y246"/>
    <mergeCell ref="P247:S247"/>
    <mergeCell ref="T247:Y24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I212:M212"/>
    <mergeCell ref="E213:H213"/>
    <mergeCell ref="I213:M213"/>
    <mergeCell ref="I206:M206"/>
    <mergeCell ref="E214:H214"/>
    <mergeCell ref="I214:M214"/>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236:H236"/>
    <mergeCell ref="E237:H237"/>
    <mergeCell ref="E238:H238"/>
    <mergeCell ref="I236:M236"/>
    <mergeCell ref="I237:M237"/>
    <mergeCell ref="I238:M238"/>
    <mergeCell ref="E231:I231"/>
    <mergeCell ref="E232:I232"/>
    <mergeCell ref="E233:J233"/>
    <mergeCell ref="K231:N231"/>
    <mergeCell ref="K232:N232"/>
    <mergeCell ref="K233:O233"/>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93:O293"/>
    <mergeCell ref="N294:O294"/>
    <mergeCell ref="N295:O295"/>
    <mergeCell ref="N296:O296"/>
    <mergeCell ref="N297:O297"/>
    <mergeCell ref="N289:O289"/>
    <mergeCell ref="N290:O290"/>
    <mergeCell ref="N291:O291"/>
    <mergeCell ref="N292:O292"/>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s>
  <phoneticPr fontId="5"/>
  <conditionalFormatting sqref="I20:M20">
    <cfRule type="expression" dxfId="122" priority="123" stopIfTrue="1">
      <formula>$A20&lt;&gt;0</formula>
    </cfRule>
  </conditionalFormatting>
  <conditionalFormatting sqref="I22:Y22">
    <cfRule type="expression" dxfId="121" priority="122" stopIfTrue="1">
      <formula>$A22&lt;&gt;0</formula>
    </cfRule>
  </conditionalFormatting>
  <conditionalFormatting sqref="I24:Y24">
    <cfRule type="expression" dxfId="120" priority="121" stopIfTrue="1">
      <formula>$A24&lt;&gt;0</formula>
    </cfRule>
  </conditionalFormatting>
  <conditionalFormatting sqref="I26:Y26">
    <cfRule type="expression" dxfId="119" priority="120" stopIfTrue="1">
      <formula>$A26&lt;&gt;0</formula>
    </cfRule>
  </conditionalFormatting>
  <conditionalFormatting sqref="I28:Y28">
    <cfRule type="expression" dxfId="118" priority="119" stopIfTrue="1">
      <formula>$A28&lt;&gt;0</formula>
    </cfRule>
  </conditionalFormatting>
  <conditionalFormatting sqref="I30:Y30">
    <cfRule type="expression" dxfId="117" priority="118" stopIfTrue="1">
      <formula>$A30&lt;&gt;0</formula>
    </cfRule>
  </conditionalFormatting>
  <conditionalFormatting sqref="I32:Y32">
    <cfRule type="expression" dxfId="116" priority="117" stopIfTrue="1">
      <formula>$A32&lt;&gt;0</formula>
    </cfRule>
  </conditionalFormatting>
  <conditionalFormatting sqref="I34:M34">
    <cfRule type="expression" dxfId="115" priority="116" stopIfTrue="1">
      <formula>$A34&lt;&gt;0</formula>
    </cfRule>
  </conditionalFormatting>
  <conditionalFormatting sqref="I36:M36">
    <cfRule type="expression" dxfId="114" priority="115" stopIfTrue="1">
      <formula>$A36&lt;&gt;0</formula>
    </cfRule>
  </conditionalFormatting>
  <conditionalFormatting sqref="I38:Y38">
    <cfRule type="expression" dxfId="113" priority="114" stopIfTrue="1">
      <formula>$A38&lt;&gt;0</formula>
    </cfRule>
  </conditionalFormatting>
  <conditionalFormatting sqref="I40:M40">
    <cfRule type="expression" dxfId="112" priority="113" stopIfTrue="1">
      <formula>$A40&lt;&gt;0</formula>
    </cfRule>
  </conditionalFormatting>
  <conditionalFormatting sqref="I63:M63">
    <cfRule type="expression" dxfId="111" priority="112" stopIfTrue="1">
      <formula>$A63&lt;&gt;0</formula>
    </cfRule>
  </conditionalFormatting>
  <conditionalFormatting sqref="I69:M69">
    <cfRule type="expression" dxfId="110" priority="111" stopIfTrue="1">
      <formula>$A69&lt;&gt;0</formula>
    </cfRule>
  </conditionalFormatting>
  <conditionalFormatting sqref="I71:Y71">
    <cfRule type="expression" dxfId="109" priority="110" stopIfTrue="1">
      <formula>$A71&lt;&gt;0</formula>
    </cfRule>
  </conditionalFormatting>
  <conditionalFormatting sqref="I73:Y73">
    <cfRule type="expression" dxfId="108" priority="109" stopIfTrue="1">
      <formula>$A73&lt;&gt;0</formula>
    </cfRule>
  </conditionalFormatting>
  <conditionalFormatting sqref="I75:Y75">
    <cfRule type="expression" dxfId="107" priority="108" stopIfTrue="1">
      <formula>$A75&lt;&gt;0</formula>
    </cfRule>
  </conditionalFormatting>
  <conditionalFormatting sqref="I77:Y77">
    <cfRule type="expression" dxfId="106" priority="107" stopIfTrue="1">
      <formula>$A77&lt;&gt;0</formula>
    </cfRule>
  </conditionalFormatting>
  <conditionalFormatting sqref="I79:Y79">
    <cfRule type="expression" dxfId="105" priority="106" stopIfTrue="1">
      <formula>$A79&lt;&gt;0</formula>
    </cfRule>
  </conditionalFormatting>
  <conditionalFormatting sqref="I81:Y81">
    <cfRule type="expression" dxfId="104" priority="105" stopIfTrue="1">
      <formula>$A81&lt;&gt;0</formula>
    </cfRule>
  </conditionalFormatting>
  <conditionalFormatting sqref="I83:M83">
    <cfRule type="expression" dxfId="103" priority="104" stopIfTrue="1">
      <formula>$A83&lt;&gt;0</formula>
    </cfRule>
  </conditionalFormatting>
  <conditionalFormatting sqref="P83">
    <cfRule type="expression" dxfId="102" priority="103" stopIfTrue="1">
      <formula>$A84&lt;&gt;0</formula>
    </cfRule>
  </conditionalFormatting>
  <conditionalFormatting sqref="I85:M85">
    <cfRule type="expression" dxfId="101" priority="102" stopIfTrue="1">
      <formula>$A85&lt;&gt;0</formula>
    </cfRule>
  </conditionalFormatting>
  <conditionalFormatting sqref="I87:Y87">
    <cfRule type="expression" dxfId="100" priority="101" stopIfTrue="1">
      <formula>$A87&lt;&gt;0</formula>
    </cfRule>
  </conditionalFormatting>
  <conditionalFormatting sqref="I114:Y114">
    <cfRule type="expression" dxfId="99" priority="100" stopIfTrue="1">
      <formula>$A114&lt;&gt;0</formula>
    </cfRule>
  </conditionalFormatting>
  <conditionalFormatting sqref="I116:Y116">
    <cfRule type="expression" dxfId="98" priority="99" stopIfTrue="1">
      <formula>$A116&lt;&gt;0</formula>
    </cfRule>
  </conditionalFormatting>
  <conditionalFormatting sqref="I120:Y120">
    <cfRule type="expression" dxfId="97" priority="98" stopIfTrue="1">
      <formula>$A120&lt;&gt;0</formula>
    </cfRule>
  </conditionalFormatting>
  <conditionalFormatting sqref="I122:M122">
    <cfRule type="expression" dxfId="96" priority="97" stopIfTrue="1">
      <formula>$A122&lt;&gt;0</formula>
    </cfRule>
  </conditionalFormatting>
  <conditionalFormatting sqref="I124:M124">
    <cfRule type="expression" dxfId="95" priority="96" stopIfTrue="1">
      <formula>$A124&lt;&gt;0</formula>
    </cfRule>
  </conditionalFormatting>
  <conditionalFormatting sqref="I126:Y126">
    <cfRule type="expression" dxfId="94" priority="95" stopIfTrue="1">
      <formula>$A126&lt;&gt;0</formula>
    </cfRule>
  </conditionalFormatting>
  <conditionalFormatting sqref="I153:M153">
    <cfRule type="expression" dxfId="93" priority="94" stopIfTrue="1">
      <formula>$A153&lt;&gt;0</formula>
    </cfRule>
  </conditionalFormatting>
  <conditionalFormatting sqref="I155:Y155">
    <cfRule type="expression" dxfId="92" priority="93" stopIfTrue="1">
      <formula>$A155&lt;&gt;0</formula>
    </cfRule>
  </conditionalFormatting>
  <conditionalFormatting sqref="I157:Y157">
    <cfRule type="expression" dxfId="91" priority="92" stopIfTrue="1">
      <formula>$A157&lt;&gt;0</formula>
    </cfRule>
  </conditionalFormatting>
  <conditionalFormatting sqref="I159:M159">
    <cfRule type="expression" dxfId="90" priority="91" stopIfTrue="1">
      <formula>$A159&lt;&gt;0</formula>
    </cfRule>
  </conditionalFormatting>
  <conditionalFormatting sqref="I161:M161">
    <cfRule type="expression" dxfId="89" priority="90" stopIfTrue="1">
      <formula>$A161&lt;&gt;0</formula>
    </cfRule>
  </conditionalFormatting>
  <conditionalFormatting sqref="I163:Y163">
    <cfRule type="expression" dxfId="88" priority="89" stopIfTrue="1">
      <formula>$A163&lt;&gt;0</formula>
    </cfRule>
  </conditionalFormatting>
  <conditionalFormatting sqref="I165:M165">
    <cfRule type="expression" dxfId="87" priority="88" stopIfTrue="1">
      <formula>$A165&lt;&gt;0</formula>
    </cfRule>
  </conditionalFormatting>
  <conditionalFormatting sqref="I167:M167">
    <cfRule type="expression" dxfId="86" priority="87" stopIfTrue="1">
      <formula>$A167&lt;&gt;0</formula>
    </cfRule>
  </conditionalFormatting>
  <conditionalFormatting sqref="I169:Y169">
    <cfRule type="expression" dxfId="85" priority="86" stopIfTrue="1">
      <formula>$A169&lt;&gt;0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$A184&lt;&gt;0</formula>
    </cfRule>
  </conditionalFormatting>
  <conditionalFormatting sqref="K185:M185">
    <cfRule type="expression" dxfId="81" priority="82" stopIfTrue="1">
      <formula>$A182&lt;&gt;0</formula>
    </cfRule>
  </conditionalFormatting>
  <conditionalFormatting sqref="N185:V185">
    <cfRule type="expression" dxfId="80" priority="81" stopIfTrue="1">
      <formula>$A185&lt;&gt;0</formula>
    </cfRule>
  </conditionalFormatting>
  <conditionalFormatting sqref="K186:M187">
    <cfRule type="expression" dxfId="79" priority="80" stopIfTrue="1">
      <formula>$A182&lt;&gt;0</formula>
    </cfRule>
  </conditionalFormatting>
  <conditionalFormatting sqref="N186:V186">
    <cfRule type="expression" dxfId="78" priority="79" stopIfTrue="1">
      <formula>AND($A186&lt;&gt;0,TRIM($N186)="")</formula>
    </cfRule>
  </conditionalFormatting>
  <conditionalFormatting sqref="W186:X186">
    <cfRule type="expression" dxfId="77" priority="78" stopIfTrue="1">
      <formula>AND($A186&lt;&gt;0,TRIM($W186)="")</formula>
    </cfRule>
  </conditionalFormatting>
  <conditionalFormatting sqref="I189:M189">
    <cfRule type="expression" dxfId="76" priority="77" stopIfTrue="1">
      <formula>$A189&lt;&gt;0</formula>
    </cfRule>
  </conditionalFormatting>
  <conditionalFormatting sqref="I200:M200">
    <cfRule type="expression" dxfId="75" priority="76" stopIfTrue="1">
      <formula>$A200&lt;&gt;0</formula>
    </cfRule>
  </conditionalFormatting>
  <conditionalFormatting sqref="I201:M201">
    <cfRule type="expression" dxfId="74" priority="75" stopIfTrue="1">
      <formula>$A201&lt;&gt;0</formula>
    </cfRule>
  </conditionalFormatting>
  <conditionalFormatting sqref="I202:M202">
    <cfRule type="expression" dxfId="73" priority="74" stopIfTrue="1">
      <formula>$A202&lt;&gt;0</formula>
    </cfRule>
  </conditionalFormatting>
  <conditionalFormatting sqref="I204:M204">
    <cfRule type="expression" dxfId="72" priority="73" stopIfTrue="1">
      <formula>$A204&lt;&gt;0</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$A269&lt;&gt;0</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$A295&lt;&gt;0</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$A297&lt;&gt;0</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$A311&lt;&gt;0</formula>
    </cfRule>
  </conditionalFormatting>
  <dataValidations count="153">
    <dataValidation imeMode="hiragana" allowBlank="1" showInputMessage="1" showErrorMessage="1" sqref="N184:V184 N185:V185 N186:V186 N187:V187 P244:S244 T244:Y244 P245:S245 T245:Y245 P246:S246 T246:Y246 P247:S247 T247:Y247 P248:S248 T248:Y248 P249:S249 T249:Y249 P250:S250 T250:Y250 P251:S251 T251:Y251 P252:S252 T252:Y252 P253:S253 T253:Y253 P254:S254 T254:Y254 P255:S255 T255:Y255 P256:S256 T256:Y256 P257:S257 T257:Y257 P258:S258 T258:Y258 P259:S259 T259:Y259 P260:S260 T260:Y260 P261:S261 T261:Y261 P262:S262 T262:Y262 P263:S263 T263:Y263 P264:S264 T264:Y264 P265:S265 T265:Y265 P266:S266 T266:Y266 P267:S267 T267:Y267 P268:S268 T268:Y268 P269:S269 T269:Y269 P270:S270 T270:Y270 P271:S271 T271:Y271 P272:S272 T272:Y272 P273:S273 T273:Y273 P274:S274 T274:Y274 P275:S275 T275:Y275 P276:S276 T276:Y276 P277:S277 T277:Y277 P278:S278 T278:Y278 P279:S279 T279:Y279 P280:S280 T280:Y280 P281:S281 T281:Y281 P282:S282 T282:Y282 P283:S283 T283:Y283 P284:S284 T284:Y284 P285:S285 T285:Y285 P286:S286 T286:Y286 P287:S287 T287:Y287 P288:S288 T288:Y288 P289:S289 T289:Y289 P290:S290 T290:Y290 P291:S291 T291:Y291 P292:S292 T292:Y292 P293:S293 T293:Y293 P294:S294 T294:Y294 P295:S295 T295:Y295 P296:S296 T296:Y296 P297:S297 T297:Y297 P298:S298 T298:Y298 P299:S299 T299:Y299 P300:S300 T300:Y300 P301:S301 T301:Y301 P302:S302 T302:Y302 P303:S303 T303:Y303 P304:S304 T304:Y304 P305:S305 T305:Y305 P306:S306 T306:Y306 P307:S307 T307:Y307 P308:S308 T308:Y308 P309:S309 T309:Y309 P310:S310 T310:Y310 P311:S311 T311:Y311" xr:uid="{E2B410F9-928D-42AA-97F6-58BD09059ED3}"/>
    <dataValidation imeMode="hiragana" allowBlank="1" showInputMessage="1" showErrorMessage="1" sqref="I22:Y22" xr:uid="{7DD8FD13-E5DB-4590-ADD6-7E2AE8F43347}"/>
    <dataValidation type="whole" imeMode="halfAlpha" allowBlank="1" showInputMessage="1" showErrorMessage="1" error="7桁の数字を入力してください" sqref="I20:M20" xr:uid="{C7241C1B-2CC7-429F-8C6B-AAD6D0AD58AC}">
      <formula1>0</formula1>
      <formula2>9999999</formula2>
    </dataValidation>
    <dataValidation imeMode="fullKatakana" allowBlank="1" showInputMessage="1" showErrorMessage="1" sqref="I24:Y24" xr:uid="{70DF22CC-60B4-4B61-B6A4-4CC54DDE94FA}"/>
    <dataValidation imeMode="hiragana" allowBlank="1" showInputMessage="1" showErrorMessage="1" sqref="I26:Y26" xr:uid="{9D062701-F7D8-4930-AEBD-56A8ABDF6622}"/>
    <dataValidation imeMode="hiragana" allowBlank="1" showInputMessage="1" showErrorMessage="1" sqref="I28:Y28" xr:uid="{69B2F6B3-7BC1-4875-8E78-FA9E6CC08821}"/>
    <dataValidation imeMode="fullKatakana" allowBlank="1" showInputMessage="1" showErrorMessage="1" sqref="I30:Y30" xr:uid="{8B0ECA20-8E7E-4C84-A23B-87508B775397}"/>
    <dataValidation imeMode="hiragana" allowBlank="1" showInputMessage="1" showErrorMessage="1" sqref="I32:Y32" xr:uid="{02B53C63-E34B-476E-B72C-E65CD219904E}"/>
    <dataValidation imeMode="halfAlpha" allowBlank="1" showInputMessage="1" showErrorMessage="1" sqref="I34:M34" xr:uid="{6D2DEE94-F078-436A-9DF9-3F4C5999860A}"/>
    <dataValidation imeMode="halfAlpha" allowBlank="1" showInputMessage="1" showErrorMessage="1" sqref="P34" xr:uid="{775D5974-83B5-4041-AB7F-D084C18878C1}"/>
    <dataValidation imeMode="halfAlpha" allowBlank="1" showInputMessage="1" showErrorMessage="1" sqref="I36:M36" xr:uid="{B9A74DDC-B2D3-4298-A256-E7FA9B0CBE47}"/>
    <dataValidation imeMode="halfAlpha" allowBlank="1" showInputMessage="1" showErrorMessage="1" sqref="I38:Y38" xr:uid="{E612A3D8-3A3F-46B2-B24A-8B23454DC41B}"/>
    <dataValidation type="list" imeMode="halfAlpha" allowBlank="1" showInputMessage="1" showErrorMessage="1" error="リストから選択してください" sqref="I40:M40" xr:uid="{8508DF91-166F-4001-936F-49764BBF02E3}">
      <formula1>"一致する,一致しない"</formula1>
    </dataValidation>
    <dataValidation type="list" imeMode="halfAlpha" allowBlank="1" showInputMessage="1" showErrorMessage="1" error="リストから選択してください" sqref="I63:M63" xr:uid="{FFAAB5E6-8B8D-4C26-9A44-363976EC09FB}">
      <formula1>"しない,する"</formula1>
    </dataValidation>
    <dataValidation type="whole" imeMode="halfAlpha" allowBlank="1" showInputMessage="1" showErrorMessage="1" error="7桁の数字を入力してください" sqref="I69:M69" xr:uid="{898FBC43-CB67-4340-B071-1F4B05E6BDEC}">
      <formula1>0</formula1>
      <formula2>9999999</formula2>
    </dataValidation>
    <dataValidation imeMode="hiragana" allowBlank="1" showInputMessage="1" showErrorMessage="1" sqref="I71:Y71" xr:uid="{D97EEA1F-3592-4FAA-ADF3-20DFE3E27B82}"/>
    <dataValidation imeMode="fullKatakana" allowBlank="1" showInputMessage="1" showErrorMessage="1" sqref="I73:Y73" xr:uid="{04508E3B-CD2E-4A28-9662-6DB4381C06C2}"/>
    <dataValidation imeMode="hiragana" allowBlank="1" showInputMessage="1" showErrorMessage="1" sqref="I75:Y75" xr:uid="{B5FBF868-F2B6-43D5-AEF8-C09BADF4AAD3}"/>
    <dataValidation imeMode="hiragana" allowBlank="1" showInputMessage="1" showErrorMessage="1" sqref="I77:Y77" xr:uid="{F792502F-2911-4326-9453-1AEE778A136C}"/>
    <dataValidation imeMode="fullKatakana" allowBlank="1" showInputMessage="1" showErrorMessage="1" sqref="I79:Y79" xr:uid="{D512D097-A942-488F-9127-1309A9B2F123}"/>
    <dataValidation imeMode="hiragana" allowBlank="1" showInputMessage="1" showErrorMessage="1" sqref="I81:Y81" xr:uid="{31ABC427-025A-4D99-8B6E-EE845543BAF3}"/>
    <dataValidation imeMode="halfAlpha" allowBlank="1" showInputMessage="1" showErrorMessage="1" sqref="I83:M83" xr:uid="{77D509F8-C76A-4B38-91EA-A9359693459E}"/>
    <dataValidation imeMode="halfAlpha" allowBlank="1" showInputMessage="1" showErrorMessage="1" sqref="P83" xr:uid="{1093FC52-9303-493C-96A3-B2524FA76F2D}"/>
    <dataValidation imeMode="halfAlpha" allowBlank="1" showInputMessage="1" showErrorMessage="1" sqref="I85:M85" xr:uid="{A96B17A7-6CE7-4C44-90AA-A39547C4CECF}"/>
    <dataValidation imeMode="halfAlpha" allowBlank="1" showInputMessage="1" showErrorMessage="1" sqref="I87:Y87" xr:uid="{4702422A-6D84-40C1-8AA9-E0C99818ECF0}"/>
    <dataValidation imeMode="hiragana" allowBlank="1" showInputMessage="1" showErrorMessage="1" sqref="I112:Y112" xr:uid="{C5F06561-AC06-45DE-84FD-6FA6A3BBB277}"/>
    <dataValidation imeMode="fullKatakana" allowBlank="1" showInputMessage="1" showErrorMessage="1" sqref="I114:Y114" xr:uid="{16E2690D-F96E-466E-8E16-4C47F6733CC9}"/>
    <dataValidation imeMode="hiragana" allowBlank="1" showInputMessage="1" showErrorMessage="1" sqref="I116:Y116" xr:uid="{F842A708-77FB-428A-8162-AB7A82DDB30A}"/>
    <dataValidation type="whole" imeMode="halfAlpha" allowBlank="1" showInputMessage="1" showErrorMessage="1" error="7桁の数字を入力してください" sqref="I118:M118" xr:uid="{C0B15C63-819A-4164-AC7C-8BAEEF831D08}">
      <formula1>0</formula1>
      <formula2>9999999</formula2>
    </dataValidation>
    <dataValidation imeMode="hiragana" allowBlank="1" showInputMessage="1" showErrorMessage="1" sqref="I120:Y120" xr:uid="{0FE204B6-2312-42A7-95F4-654BB746BC5B}"/>
    <dataValidation imeMode="halfAlpha" allowBlank="1" showInputMessage="1" showErrorMessage="1" sqref="I122:M122" xr:uid="{EDB1E74D-4A81-4DA2-BD4C-811F0C5EBBD7}"/>
    <dataValidation imeMode="halfAlpha" allowBlank="1" showInputMessage="1" showErrorMessage="1" sqref="P122" xr:uid="{0A89AB19-2082-43DC-88BB-3888B84AF34B}"/>
    <dataValidation imeMode="halfAlpha" allowBlank="1" showInputMessage="1" showErrorMessage="1" sqref="I124:M124" xr:uid="{657149DF-44F7-4B4C-9F3D-E43C4FA4C99F}"/>
    <dataValidation imeMode="halfAlpha" allowBlank="1" showInputMessage="1" showErrorMessage="1" sqref="I126:Y126" xr:uid="{475621D2-7F7B-4B01-913C-2A733C6209F0}"/>
    <dataValidation type="list" imeMode="halfAlpha" allowBlank="1" showInputMessage="1" showErrorMessage="1" error="リストから選択してください" sqref="I153:M153" xr:uid="{46A284BB-A5FD-47A0-ACCE-EB72E36726B2}">
      <formula1>"しない,する"</formula1>
    </dataValidation>
    <dataValidation imeMode="fullKatakana" allowBlank="1" showInputMessage="1" showErrorMessage="1" sqref="I155:Y155" xr:uid="{7643293F-E54C-45AA-998A-266993BE64EE}"/>
    <dataValidation imeMode="hiragana" allowBlank="1" showInputMessage="1" showErrorMessage="1" sqref="I157:Y157" xr:uid="{496314D3-0D2C-4A86-ABAB-3F19D5BF55AA}"/>
    <dataValidation imeMode="halfAlpha" allowBlank="1" showInputMessage="1" showErrorMessage="1" sqref="I159:M159" xr:uid="{11C28F0F-6E67-42E5-893A-C71EBFD1A058}"/>
    <dataValidation type="whole" imeMode="halfAlpha" allowBlank="1" showInputMessage="1" showErrorMessage="1" error="7桁の数字を入力してください" sqref="I161:M161" xr:uid="{22A04F01-B42B-41A4-B4F5-9379FFB4247B}">
      <formula1>0</formula1>
      <formula2>9999999</formula2>
    </dataValidation>
    <dataValidation imeMode="hiragana" allowBlank="1" showInputMessage="1" showErrorMessage="1" sqref="I163:Y163" xr:uid="{321E033C-8B4C-400D-8A2A-1D0E77EAAEFE}"/>
    <dataValidation imeMode="halfAlpha" allowBlank="1" showInputMessage="1" showErrorMessage="1" sqref="I165:M165" xr:uid="{7AF2496C-2E3A-4F80-B53E-CDE3BAD99D76}"/>
    <dataValidation imeMode="halfAlpha" allowBlank="1" showInputMessage="1" showErrorMessage="1" sqref="I167:M167" xr:uid="{1F0F2B1A-5AB8-4014-84B2-80681EB93D2A}"/>
    <dataValidation imeMode="halfAlpha" allowBlank="1" showInputMessage="1" showErrorMessage="1" sqref="I169:Y169" xr:uid="{79C50660-EF20-49D1-AB78-B7B69457BCE4}"/>
    <dataValidation type="date" imeMode="halfAlpha" allowBlank="1" showInputMessage="1" showErrorMessage="1" error="有効な日付を入力してください" sqref="I176:M176" xr:uid="{BD39079A-F65A-4861-B918-C4C76EDC715A}">
      <formula1>92</formula1>
      <formula2>73415</formula2>
    </dataValidation>
    <dataValidation imeMode="hiragana" allowBlank="1" showInputMessage="1" showErrorMessage="1" sqref="I178:M178" xr:uid="{87C37936-5059-4744-A2AA-03A8024C1A80}"/>
    <dataValidation allowBlank="1" showInputMessage="1" showErrorMessage="1" sqref="B182 I203:M203 I214:M214 I220:M220 I239:M239 B243" xr:uid="{9CDA0B38-A4D8-41F7-B44A-84F4C9D0E82F}"/>
    <dataValidation type="list" imeMode="halfAlpha" allowBlank="1" showInputMessage="1" showErrorMessage="1" error="リストから選択してください" sqref="K183:M183" xr:uid="{F0882F9F-D4E6-40A3-B50F-4C9B6B503E50}">
      <formula1>"○,　"</formula1>
    </dataValidation>
    <dataValidation type="list" imeMode="halfAlpha" allowBlank="1" showInputMessage="1" showErrorMessage="1" error="リストから選択してください" sqref="K184:M184" xr:uid="{7C1A4CB9-F42D-48D6-8426-F3AE6E746D9E}">
      <formula1>"○,　"</formula1>
    </dataValidation>
    <dataValidation type="list" imeMode="halfAlpha" allowBlank="1" showInputMessage="1" showErrorMessage="1" error="リストから選択してください" sqref="K185:M185" xr:uid="{DC421AD6-AD96-43E5-A5DD-853E22ECC6DF}">
      <formula1>"○,　"</formula1>
    </dataValidation>
    <dataValidation type="list" imeMode="halfAlpha" allowBlank="1" showInputMessage="1" showErrorMessage="1" error="リストから選択してください" sqref="K186:M187" xr:uid="{078F7E7A-A62D-43A9-8608-6E5F8F218BC8}">
      <formula1>"○,　"</formula1>
    </dataValidation>
    <dataValidation type="whole" imeMode="halfAlpha" allowBlank="1" showInputMessage="1" showErrorMessage="1" error="有効な数字を入力してください" sqref="W186:X186" xr:uid="{BBFC7A54-E04C-49FF-BF24-3DFB8B0049C4}">
      <formula1>0</formula1>
      <formula2>100</formula2>
    </dataValidation>
    <dataValidation type="whole" imeMode="halfAlpha" allowBlank="1" showInputMessage="1" showErrorMessage="1" error="有効な数字を入力してください" sqref="W187:X187" xr:uid="{194267E6-B154-45A5-897B-2917359B60DA}">
      <formula1>0</formula1>
      <formula2>100</formula2>
    </dataValidation>
    <dataValidation type="whole" imeMode="halfAlpha" allowBlank="1" showInputMessage="1" showErrorMessage="1" error="有効な数字を入力してください" sqref="I189:M189" xr:uid="{F96DE7CF-CD34-423B-B36F-F3998E70F0CF}">
      <formula1>0</formula1>
      <formula2>9999999999</formula2>
    </dataValidation>
    <dataValidation type="date" imeMode="halfAlpha" allowBlank="1" showInputMessage="1" showErrorMessage="1" error="有効な日付を入力してください" sqref="I191:M191" xr:uid="{C7C7258C-089A-4602-814E-0F9F508D94F1}">
      <formula1>92</formula1>
      <formula2>73415</formula2>
    </dataValidation>
    <dataValidation type="date" imeMode="halfAlpha" allowBlank="1" showInputMessage="1" showErrorMessage="1" error="有効な日付を入力してください" sqref="I193:M193" xr:uid="{AA7C0A47-D6C5-4381-92BF-ECDEE0C43BDF}">
      <formula1>92</formula1>
      <formula2>73415</formula2>
    </dataValidation>
    <dataValidation type="date" imeMode="halfAlpha" allowBlank="1" showInputMessage="1" showErrorMessage="1" error="有効な日付を入力してください" sqref="I195:M195" xr:uid="{6F1D53CF-CBC8-46D0-A5A6-624479BB58D9}">
      <formula1>92</formula1>
      <formula2>73415</formula2>
    </dataValidation>
    <dataValidation type="date" imeMode="halfAlpha" allowBlank="1" showInputMessage="1" showErrorMessage="1" error="有効な日付を入力してください" sqref="O195:R195" xr:uid="{D082059C-11EA-4738-92A6-6B4D80C54252}">
      <formula1>92</formula1>
      <formula2>73415</formula2>
    </dataValidation>
    <dataValidation type="date" imeMode="halfAlpha" allowBlank="1" showInputMessage="1" showErrorMessage="1" error="有効な日付を入力してください" sqref="I197:M197" xr:uid="{3CBAB6A4-9B42-4829-85AE-40F5BC967B5F}">
      <formula1>92</formula1>
      <formula2>73415</formula2>
    </dataValidation>
    <dataValidation type="whole" imeMode="halfAlpha" allowBlank="1" showInputMessage="1" showErrorMessage="1" error="有効な数字を入力してください" sqref="I200:M200" xr:uid="{4A97EE93-570B-49CD-A70A-741A8B7F33BD}">
      <formula1>0</formula1>
      <formula2>9999999999</formula2>
    </dataValidation>
    <dataValidation type="whole" imeMode="halfAlpha" allowBlank="1" showInputMessage="1" showErrorMessage="1" error="有効な数字を入力してください" sqref="I201:M201" xr:uid="{27D3F690-0792-47C9-8D40-04EED68DB494}">
      <formula1>0</formula1>
      <formula2>9999999999</formula2>
    </dataValidation>
    <dataValidation type="whole" imeMode="halfAlpha" allowBlank="1" showInputMessage="1" showErrorMessage="1" error="有効な数字を入力してください" sqref="I202:M202" xr:uid="{0DA72A0D-3BCB-4C3C-A665-4CDAEEB07C3D}">
      <formula1>0</formula1>
      <formula2>9999999999</formula2>
    </dataValidation>
    <dataValidation type="whole" imeMode="halfAlpha" allowBlank="1" showInputMessage="1" showErrorMessage="1" error="有効な数字を入力してください" sqref="I204:M204" xr:uid="{3A6D552E-ACF8-44FB-AC02-A25A425538D5}">
      <formula1>0</formula1>
      <formula2>9999999999</formula2>
    </dataValidation>
    <dataValidation type="list" imeMode="halfAlpha" allowBlank="1" showInputMessage="1" showErrorMessage="1" error="リストから選択してください" sqref="I206:M206" xr:uid="{337F29D1-D79F-4023-AD0D-01556F326A46}">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46C0982-49F3-4D51-AD40-50488D0480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C14421D-0BFB-4D07-A8D8-626E1B716F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50FA530-BC34-41E5-87BB-43DB504845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269697EF-3077-4156-9366-782C914B42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9F117C0A-6392-46B5-BA68-1182B61BAC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36E10CBF-4A89-4E5B-AF3B-265CD6D4E77E}">
      <formula1>-9999999999</formula1>
      <formula2>9999999999</formula2>
    </dataValidation>
    <dataValidation type="date" imeMode="halfAlpha" allowBlank="1" showInputMessage="1" showErrorMessage="1" error="有効な日付を入力してください" sqref="E231:I231" xr:uid="{750E0FB0-9065-4825-B74C-31A5DF39B137}">
      <formula1>92</formula1>
      <formula2>73415</formula2>
    </dataValidation>
    <dataValidation type="date" imeMode="halfAlpha" allowBlank="1" showInputMessage="1" showErrorMessage="1" error="有効な日付を入力してください" sqref="E232:I232" xr:uid="{3EB10E94-A77D-47D7-9ABA-D41C0F34454E}">
      <formula1>92</formula1>
      <formula2>73415</formula2>
    </dataValidation>
    <dataValidation type="date" imeMode="halfAlpha" allowBlank="1" showInputMessage="1" showErrorMessage="1" error="有効な日付を入力してください" sqref="K231:N231" xr:uid="{CEBE8731-EB1C-44E0-B943-E574855D8518}">
      <formula1>92</formula1>
      <formula2>73415</formula2>
    </dataValidation>
    <dataValidation type="date" imeMode="halfAlpha" allowBlank="1" showInputMessage="1" showErrorMessage="1" error="有効な日付を入力してください" sqref="K232:N232" xr:uid="{22F5B02D-52A7-4B10-B42D-342520BDCCD1}">
      <formula1>92</formula1>
      <formula2>73415</formula2>
    </dataValidation>
    <dataValidation type="date" imeMode="halfAlpha" allowBlank="1" showInputMessage="1" showErrorMessage="1" error="有効な日付を入力してください" sqref="P231:R231" xr:uid="{0ADF7248-A9DE-45B3-B46A-81001FA5528C}">
      <formula1>92</formula1>
      <formula2>73415</formula2>
    </dataValidation>
    <dataValidation type="date" imeMode="halfAlpha" allowBlank="1" showInputMessage="1" showErrorMessage="1" error="有効な日付を入力してください" sqref="P232:R232" xr:uid="{58598993-FC57-48F7-AF03-294061BDDF08}">
      <formula1>92</formula1>
      <formula2>73415</formula2>
    </dataValidation>
    <dataValidation type="date" imeMode="halfAlpha" allowBlank="1" showInputMessage="1" showErrorMessage="1" error="有効な日付を入力してください" sqref="T231" xr:uid="{19C34186-74C4-4120-A7CB-C7766DB7EF37}">
      <formula1>92</formula1>
      <formula2>73415</formula2>
    </dataValidation>
    <dataValidation type="date" imeMode="halfAlpha" allowBlank="1" showInputMessage="1" showErrorMessage="1" error="有効な日付を入力してください" sqref="T232" xr:uid="{9FC15173-9F11-4829-B245-96A509069F25}">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5AE0C984-6248-4ACB-A80B-1C48745F4F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EDEC9AB0-CBA5-4BF9-9562-5447FDAB24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0ACFD2C3-C713-495C-B961-E59AF91258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6195733A-ABEC-4793-AE2D-32B6183947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9900A2D1-AD88-45CF-827B-009C8736C4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F84FC364-658C-4414-BAB9-4DBB70760F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4CC8C51A-136D-4121-8C48-3A399D99B2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CE089795-974E-4B0A-8796-433F95FF65C6}">
      <formula1>-9999999999</formula1>
      <formula2>9999999999</formula2>
    </dataValidation>
    <dataValidation type="list" imeMode="halfAlpha" allowBlank="1" showInputMessage="1" showErrorMessage="1" error="リストから選択してください" sqref="N244:O244" xr:uid="{F8B6C446-276E-461F-A810-D005EC452CF8}">
      <formula1>"○,　"</formula1>
    </dataValidation>
    <dataValidation type="list" imeMode="halfAlpha" allowBlank="1" showInputMessage="1" showErrorMessage="1" error="リストから選択してください" sqref="N245:O245" xr:uid="{2833E3F2-53E8-440E-ACCC-3D6A52A2B6D6}">
      <formula1>"○,　"</formula1>
    </dataValidation>
    <dataValidation type="list" imeMode="halfAlpha" allowBlank="1" showInputMessage="1" showErrorMessage="1" error="リストから選択してください" sqref="N246:O246" xr:uid="{D5ACF959-6DB0-4CD8-96E0-E5D830B2FA0F}">
      <formula1>"○,　"</formula1>
    </dataValidation>
    <dataValidation type="list" imeMode="halfAlpha" allowBlank="1" showInputMessage="1" showErrorMessage="1" error="リストから選択してください" sqref="N247:O247" xr:uid="{F2FBAE45-221F-4D57-BD3B-B51AFF94C869}">
      <formula1>"○,　"</formula1>
    </dataValidation>
    <dataValidation type="list" imeMode="halfAlpha" allowBlank="1" showInputMessage="1" showErrorMessage="1" error="リストから選択してください" sqref="N248:O248" xr:uid="{417FF005-4F85-4059-B032-452EB56ECADF}">
      <formula1>"○,　"</formula1>
    </dataValidation>
    <dataValidation type="list" imeMode="halfAlpha" allowBlank="1" showInputMessage="1" showErrorMessage="1" error="リストから選択してください" sqref="N249:O249" xr:uid="{15507358-37E8-4489-8DF1-0933F457CF27}">
      <formula1>"○,　"</formula1>
    </dataValidation>
    <dataValidation type="list" imeMode="halfAlpha" allowBlank="1" showInputMessage="1" showErrorMessage="1" error="リストから選択してください" sqref="N250:O250" xr:uid="{2035E54A-BB86-40B5-90E4-15D293F7B4DC}">
      <formula1>"○,　"</formula1>
    </dataValidation>
    <dataValidation type="list" imeMode="halfAlpha" allowBlank="1" showInputMessage="1" showErrorMessage="1" error="リストから選択してください" sqref="N251:O251" xr:uid="{8FB3C2C4-4D65-4DB8-9150-BC3F4F719141}">
      <formula1>"○,　"</formula1>
    </dataValidation>
    <dataValidation type="list" imeMode="halfAlpha" allowBlank="1" showInputMessage="1" showErrorMessage="1" error="リストから選択してください" sqref="N252:O252" xr:uid="{43B12917-AB7C-485F-AF0C-96AB86009D42}">
      <formula1>"○,　"</formula1>
    </dataValidation>
    <dataValidation type="list" imeMode="halfAlpha" allowBlank="1" showInputMessage="1" showErrorMessage="1" error="リストから選択してください" sqref="N253:O253" xr:uid="{7593FE29-19A3-4B93-9E2C-695AD68C1399}">
      <formula1>"○,　"</formula1>
    </dataValidation>
    <dataValidation type="list" imeMode="halfAlpha" allowBlank="1" showInputMessage="1" showErrorMessage="1" error="リストから選択してください" sqref="N254:O254" xr:uid="{74BD126C-0B7B-417B-A2F8-2CFD7AA6016F}">
      <formula1>"○,　"</formula1>
    </dataValidation>
    <dataValidation type="list" imeMode="halfAlpha" allowBlank="1" showInputMessage="1" showErrorMessage="1" error="リストから選択してください" sqref="N255:O255" xr:uid="{108A278C-F6CD-4A01-8C50-C8E8D415C754}">
      <formula1>"○,　"</formula1>
    </dataValidation>
    <dataValidation type="list" imeMode="halfAlpha" allowBlank="1" showInputMessage="1" showErrorMessage="1" error="リストから選択してください" sqref="N256:O256" xr:uid="{ED4E0061-0AF4-46EE-A064-5169BC8102CA}">
      <formula1>"○,　"</formula1>
    </dataValidation>
    <dataValidation type="list" imeMode="halfAlpha" allowBlank="1" showInputMessage="1" showErrorMessage="1" error="リストから選択してください" sqref="N257:O257" xr:uid="{143669DB-EF74-494A-B73D-9BA25C5464AD}">
      <formula1>"○,　"</formula1>
    </dataValidation>
    <dataValidation type="list" imeMode="halfAlpha" allowBlank="1" showInputMessage="1" showErrorMessage="1" error="リストから選択してください" sqref="N258:O258" xr:uid="{607E4843-7A9F-4266-A67D-BD4A592ECBF4}">
      <formula1>"○,　"</formula1>
    </dataValidation>
    <dataValidation type="list" imeMode="halfAlpha" allowBlank="1" showInputMessage="1" showErrorMessage="1" error="リストから選択してください" sqref="N259:O259" xr:uid="{DDBCDFA5-1944-432B-A926-AD6C4DB6DDED}">
      <formula1>"○,　"</formula1>
    </dataValidation>
    <dataValidation type="list" imeMode="halfAlpha" allowBlank="1" showInputMessage="1" showErrorMessage="1" error="リストから選択してください" sqref="N260:O260" xr:uid="{AC6051AD-99C7-46EB-8C62-1CC83B0A9DF0}">
      <formula1>"○,　"</formula1>
    </dataValidation>
    <dataValidation type="list" imeMode="halfAlpha" allowBlank="1" showInputMessage="1" showErrorMessage="1" error="リストから選択してください" sqref="N261:O261" xr:uid="{920A7BCD-FAC1-43BF-8794-92EBAF2ADBD0}">
      <formula1>"○,　"</formula1>
    </dataValidation>
    <dataValidation type="list" imeMode="halfAlpha" allowBlank="1" showInputMessage="1" showErrorMessage="1" error="リストから選択してください" sqref="N262:O262" xr:uid="{486F7FC4-44C8-402D-8B89-54947ED34B26}">
      <formula1>"○,　"</formula1>
    </dataValidation>
    <dataValidation type="list" imeMode="halfAlpha" allowBlank="1" showInputMessage="1" showErrorMessage="1" error="リストから選択してください" sqref="N263:O263" xr:uid="{669BB586-E294-4A7B-AB49-2BE9A5B4F7C8}">
      <formula1>"○,　"</formula1>
    </dataValidation>
    <dataValidation type="list" imeMode="halfAlpha" allowBlank="1" showInputMessage="1" showErrorMessage="1" error="リストから選択してください" sqref="N264:O264" xr:uid="{BC0E532E-957F-4B99-9F42-71A930DEB009}">
      <formula1>"○,　"</formula1>
    </dataValidation>
    <dataValidation type="list" imeMode="halfAlpha" allowBlank="1" showInputMessage="1" showErrorMessage="1" error="リストから選択してください" sqref="N265:O265" xr:uid="{DD5150E4-EEDE-441B-8019-E0B85D0DD3CE}">
      <formula1>"○,　"</formula1>
    </dataValidation>
    <dataValidation type="list" imeMode="halfAlpha" allowBlank="1" showInputMessage="1" showErrorMessage="1" error="リストから選択してください" sqref="N266:O266" xr:uid="{6AAA19E0-CB40-4E85-93EE-B27D4F5D2603}">
      <formula1>"○,　"</formula1>
    </dataValidation>
    <dataValidation type="list" imeMode="halfAlpha" allowBlank="1" showInputMessage="1" showErrorMessage="1" error="リストから選択してください" sqref="N267:O267" xr:uid="{F4411E4F-9534-4429-B3B4-90B08FC799AF}">
      <formula1>"○,　"</formula1>
    </dataValidation>
    <dataValidation type="list" imeMode="halfAlpha" allowBlank="1" showInputMessage="1" showErrorMessage="1" error="リストから選択してください" sqref="N268:O268" xr:uid="{BDF70BD1-80AD-4766-B1D5-FA45EC58DA7A}">
      <formula1>"○,　"</formula1>
    </dataValidation>
    <dataValidation type="list" imeMode="halfAlpha" allowBlank="1" showInputMessage="1" showErrorMessage="1" error="リストから選択してください" sqref="N269:O269" xr:uid="{D9B0486D-E106-46D9-8DA2-A31D7E52763F}">
      <formula1>"○,　"</formula1>
    </dataValidation>
    <dataValidation type="list" imeMode="halfAlpha" allowBlank="1" showInputMessage="1" showErrorMessage="1" error="リストから選択してください" sqref="N270:O270" xr:uid="{A54C5F26-5B55-42BC-845A-324618A3B34F}">
      <formula1>"○,　"</formula1>
    </dataValidation>
    <dataValidation type="list" imeMode="halfAlpha" allowBlank="1" showInputMessage="1" showErrorMessage="1" error="リストから選択してください" sqref="N271:O271" xr:uid="{875CAA3C-D530-4128-9120-1DA502460744}">
      <formula1>"○,　"</formula1>
    </dataValidation>
    <dataValidation type="list" imeMode="halfAlpha" allowBlank="1" showInputMessage="1" showErrorMessage="1" error="リストから選択してください" sqref="N272:O272" xr:uid="{6D90CD4D-6444-4E8C-9784-71A245EB9468}">
      <formula1>"○,　"</formula1>
    </dataValidation>
    <dataValidation type="list" imeMode="halfAlpha" allowBlank="1" showInputMessage="1" showErrorMessage="1" error="リストから選択してください" sqref="N273:O273" xr:uid="{C70B57AE-F07E-4A67-B29E-ACB43D77AA6D}">
      <formula1>"○,　"</formula1>
    </dataValidation>
    <dataValidation type="list" imeMode="halfAlpha" allowBlank="1" showInputMessage="1" showErrorMessage="1" error="リストから選択してください" sqref="N274:O274" xr:uid="{1F2EF5A2-0F57-4C7A-AB28-EA8D2BBE6072}">
      <formula1>"○,　"</formula1>
    </dataValidation>
    <dataValidation type="list" imeMode="halfAlpha" allowBlank="1" showInputMessage="1" showErrorMessage="1" error="リストから選択してください" sqref="N275:O275" xr:uid="{AF08B7A1-E3A7-4D44-B75E-B936E1E6140B}">
      <formula1>"○,　"</formula1>
    </dataValidation>
    <dataValidation type="list" imeMode="halfAlpha" allowBlank="1" showInputMessage="1" showErrorMessage="1" error="リストから選択してください" sqref="N276:O276" xr:uid="{58EA9CC3-00C2-46E7-8CB3-B809F12D6AF4}">
      <formula1>"○,　"</formula1>
    </dataValidation>
    <dataValidation type="list" imeMode="halfAlpha" allowBlank="1" showInputMessage="1" showErrorMessage="1" error="リストから選択してください" sqref="N277:O277" xr:uid="{DC5528AB-99C2-4D2A-9624-4977E34A2B60}">
      <formula1>"○,　"</formula1>
    </dataValidation>
    <dataValidation type="list" imeMode="halfAlpha" allowBlank="1" showInputMessage="1" showErrorMessage="1" error="リストから選択してください" sqref="N278:O278" xr:uid="{8539DC83-50E4-4F6C-8C80-4B509E3E50F0}">
      <formula1>"○,　"</formula1>
    </dataValidation>
    <dataValidation type="list" imeMode="halfAlpha" allowBlank="1" showInputMessage="1" showErrorMessage="1" error="リストから選択してください" sqref="N279:O279" xr:uid="{3B178C99-1FC0-41C0-91B6-E074B64C8068}">
      <formula1>"○,　"</formula1>
    </dataValidation>
    <dataValidation type="list" imeMode="halfAlpha" allowBlank="1" showInputMessage="1" showErrorMessage="1" error="リストから選択してください" sqref="N280:O280" xr:uid="{707B9CD1-FCBF-4B0A-9608-24EA7EC8BC90}">
      <formula1>"○,　"</formula1>
    </dataValidation>
    <dataValidation type="list" imeMode="halfAlpha" allowBlank="1" showInputMessage="1" showErrorMessage="1" error="リストから選択してください" sqref="N281:O281" xr:uid="{732D7FF2-3095-48F5-98B0-83BA4D65783A}">
      <formula1>"○,　"</formula1>
    </dataValidation>
    <dataValidation type="list" imeMode="halfAlpha" allowBlank="1" showInputMessage="1" showErrorMessage="1" error="リストから選択してください" sqref="N282:O282" xr:uid="{3265B0DC-0C9D-4128-88F5-0C6C6349A877}">
      <formula1>"○,　"</formula1>
    </dataValidation>
    <dataValidation type="list" imeMode="halfAlpha" allowBlank="1" showInputMessage="1" showErrorMessage="1" error="リストから選択してください" sqref="N283:O283" xr:uid="{3E2C5881-A296-41DE-B207-D163A6790871}">
      <formula1>"○,　"</formula1>
    </dataValidation>
    <dataValidation type="list" imeMode="halfAlpha" allowBlank="1" showInputMessage="1" showErrorMessage="1" error="リストから選択してください" sqref="N284:O284" xr:uid="{3D6BB3E8-09CE-4608-B67A-D657B4A4CE2E}">
      <formula1>"○,　"</formula1>
    </dataValidation>
    <dataValidation type="list" imeMode="halfAlpha" allowBlank="1" showInputMessage="1" showErrorMessage="1" error="リストから選択してください" sqref="N285:O285" xr:uid="{AF863779-04AA-4608-9653-1B179AAC26C3}">
      <formula1>"○,　"</formula1>
    </dataValidation>
    <dataValidation type="list" imeMode="halfAlpha" allowBlank="1" showInputMessage="1" showErrorMessage="1" error="リストから選択してください" sqref="N286:O286" xr:uid="{3B2E403D-5257-402A-97BD-7D0A14D582C6}">
      <formula1>"○,　"</formula1>
    </dataValidation>
    <dataValidation type="list" imeMode="halfAlpha" allowBlank="1" showInputMessage="1" showErrorMessage="1" error="リストから選択してください" sqref="N287:O287" xr:uid="{6A98B2C0-0EAC-4FCC-B27B-D18EFC1D96FD}">
      <formula1>"○,　"</formula1>
    </dataValidation>
    <dataValidation type="list" imeMode="halfAlpha" allowBlank="1" showInputMessage="1" showErrorMessage="1" error="リストから選択してください" sqref="N288:O288" xr:uid="{57AC334E-7398-4974-A440-6E2DD1D19E50}">
      <formula1>"○,　"</formula1>
    </dataValidation>
    <dataValidation type="list" imeMode="halfAlpha" allowBlank="1" showInputMessage="1" showErrorMessage="1" error="リストから選択してください" sqref="N289:O289" xr:uid="{3F2B10BD-6A62-439C-9CF4-FB29A80FF03F}">
      <formula1>"○,　"</formula1>
    </dataValidation>
    <dataValidation type="list" imeMode="halfAlpha" allowBlank="1" showInputMessage="1" showErrorMessage="1" error="リストから選択してください" sqref="N290:O290" xr:uid="{080C8A7D-2A4A-4A65-9A4E-9048D091FBFA}">
      <formula1>"○,　"</formula1>
    </dataValidation>
    <dataValidation type="list" imeMode="halfAlpha" allowBlank="1" showInputMessage="1" showErrorMessage="1" error="リストから選択してください" sqref="N291:O291" xr:uid="{580ACCA2-A7BE-49E4-B6AC-CD093907DBDA}">
      <formula1>"○,　"</formula1>
    </dataValidation>
    <dataValidation type="list" imeMode="halfAlpha" allowBlank="1" showInputMessage="1" showErrorMessage="1" error="リストから選択してください" sqref="N292:O292" xr:uid="{143B0CDB-39EE-47E6-BB5B-AE480228D2FA}">
      <formula1>"○,　"</formula1>
    </dataValidation>
    <dataValidation type="list" imeMode="halfAlpha" allowBlank="1" showInputMessage="1" showErrorMessage="1" error="リストから選択してください" sqref="N293:O293" xr:uid="{4923D986-5B50-4075-BFB4-82AC58535049}">
      <formula1>"○,　"</formula1>
    </dataValidation>
    <dataValidation type="list" imeMode="halfAlpha" allowBlank="1" showInputMessage="1" showErrorMessage="1" error="リストから選択してください" sqref="N294:O294" xr:uid="{0414219D-91D8-4070-B821-7E936F912582}">
      <formula1>"○,　"</formula1>
    </dataValidation>
    <dataValidation type="list" imeMode="halfAlpha" allowBlank="1" showInputMessage="1" showErrorMessage="1" error="リストから選択してください" sqref="N295:O295" xr:uid="{3260F724-8335-4E95-B450-BAC0F8B94DC3}">
      <formula1>"○,　"</formula1>
    </dataValidation>
    <dataValidation type="list" imeMode="halfAlpha" allowBlank="1" showInputMessage="1" showErrorMessage="1" error="リストから選択してください" sqref="N296:O296" xr:uid="{F5C62F97-73FD-49A6-BF43-1017EE85F6B5}">
      <formula1>"○,　"</formula1>
    </dataValidation>
    <dataValidation type="list" imeMode="halfAlpha" allowBlank="1" showInputMessage="1" showErrorMessage="1" error="リストから選択してください" sqref="N297:O297" xr:uid="{2CC2B5A6-8D5C-4EBE-80C7-741210D27698}">
      <formula1>"○,　"</formula1>
    </dataValidation>
    <dataValidation type="list" imeMode="halfAlpha" allowBlank="1" showInputMessage="1" showErrorMessage="1" error="リストから選択してください" sqref="N298:O298" xr:uid="{04BFF3FF-2861-4239-8B96-AAFCE6F20C6E}">
      <formula1>"○,　"</formula1>
    </dataValidation>
    <dataValidation type="list" imeMode="halfAlpha" allowBlank="1" showInputMessage="1" showErrorMessage="1" error="リストから選択してください" sqref="N299:O299" xr:uid="{0B95DED6-0D15-4CFF-96B6-93522EF33B5A}">
      <formula1>"○,　"</formula1>
    </dataValidation>
    <dataValidation type="list" imeMode="halfAlpha" allowBlank="1" showInputMessage="1" showErrorMessage="1" error="リストから選択してください" sqref="N300:O300" xr:uid="{AEF564DC-296E-4EBC-AE4B-67E819AE956D}">
      <formula1>"○,　"</formula1>
    </dataValidation>
    <dataValidation type="list" imeMode="halfAlpha" allowBlank="1" showInputMessage="1" showErrorMessage="1" error="リストから選択してください" sqref="N301:O301" xr:uid="{812498FB-D069-4DE8-BECC-3F88A241ED5C}">
      <formula1>"○,　"</formula1>
    </dataValidation>
    <dataValidation type="list" imeMode="halfAlpha" allowBlank="1" showInputMessage="1" showErrorMessage="1" error="リストから選択してください" sqref="N302:O302" xr:uid="{C54F2E89-A17D-48CC-BAA9-36CD12433239}">
      <formula1>"○,　"</formula1>
    </dataValidation>
    <dataValidation type="list" imeMode="halfAlpha" allowBlank="1" showInputMessage="1" showErrorMessage="1" error="リストから選択してください" sqref="N303:O303" xr:uid="{C0B68093-508F-4F88-AFDC-6B1B1CABF6A3}">
      <formula1>"○,　"</formula1>
    </dataValidation>
    <dataValidation type="list" imeMode="halfAlpha" allowBlank="1" showInputMessage="1" showErrorMessage="1" error="リストから選択してください" sqref="N304:O304" xr:uid="{3E914755-F79A-474B-B55F-AA7DB3B868E4}">
      <formula1>"○,　"</formula1>
    </dataValidation>
    <dataValidation type="list" imeMode="halfAlpha" allowBlank="1" showInputMessage="1" showErrorMessage="1" error="リストから選択してください" sqref="N305:O305" xr:uid="{90E74D7D-5793-4201-96E8-21822351530B}">
      <formula1>"○,　"</formula1>
    </dataValidation>
    <dataValidation type="list" imeMode="halfAlpha" allowBlank="1" showInputMessage="1" showErrorMessage="1" error="リストから選択してください" sqref="N306:O306" xr:uid="{9DF4E53A-8861-4949-A6C6-23863BD10CC0}">
      <formula1>"○,　"</formula1>
    </dataValidation>
    <dataValidation type="list" imeMode="halfAlpha" allowBlank="1" showInputMessage="1" showErrorMessage="1" error="リストから選択してください" sqref="N307:O307" xr:uid="{1FE00B7D-B62F-4122-BDFA-CBF0DB1C1C49}">
      <formula1>"○,　"</formula1>
    </dataValidation>
    <dataValidation type="list" imeMode="halfAlpha" allowBlank="1" showInputMessage="1" showErrorMessage="1" error="リストから選択してください" sqref="N308:O308" xr:uid="{46E631D0-7505-4EFA-9D93-1C1DEF756901}">
      <formula1>"○,　"</formula1>
    </dataValidation>
    <dataValidation type="list" imeMode="halfAlpha" allowBlank="1" showInputMessage="1" showErrorMessage="1" error="リストから選択してください" sqref="N309:O309" xr:uid="{9BE1E423-F451-49AD-8EC0-D253034D6DCD}">
      <formula1>"○,　"</formula1>
    </dataValidation>
    <dataValidation type="list" imeMode="halfAlpha" allowBlank="1" showInputMessage="1" showErrorMessage="1" error="リストから選択してください" sqref="N310:O310" xr:uid="{65FBF4E1-7A28-47C0-90A9-9B956F75518F}">
      <formula1>"○,　"</formula1>
    </dataValidation>
    <dataValidation type="list" imeMode="halfAlpha" allowBlank="1" showInputMessage="1" showErrorMessage="1" error="リストから選択してください" sqref="N311:O311" xr:uid="{D7831BA4-F533-447A-9545-1CB1EA3CE10D}">
      <formula1>"○,　"</formula1>
    </dataValidation>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166</v>
      </c>
    </row>
    <row r="4" spans="1:1" x14ac:dyDescent="0.15">
      <c r="A4" s="118" t="s">
        <v>167</v>
      </c>
    </row>
  </sheetData>
  <sheetProtection algorithmName="SHA-512" hashValue="exfunrqrw5v3T36dXEFUI13DU7ZIDFDwnQpPfsBSe+pifMvvIwhMlizKMjghht8xvUUhPgsSA04RalrAbtXWIw==" saltValue="MvdE3mTHdbSflqvgE7lt7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2024-09-02T02:07:31Z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